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Auswertung" sheetId="2" state="visible" r:id="rId2"/>
    <sheet xmlns:r="http://schemas.openxmlformats.org/officeDocument/2006/relationships" name="Journal" sheetId="3" state="visible" r:id="rId3"/>
    <sheet xmlns:r="http://schemas.openxmlformats.org/officeDocument/2006/relationships" name="Anlagenverzeichnis" sheetId="4" state="visible" r:id="rId4"/>
    <sheet xmlns:r="http://schemas.openxmlformats.org/officeDocument/2006/relationships" name="Wareneingangsbuch" sheetId="5" state="visible" r:id="rId5"/>
    <sheet xmlns:r="http://schemas.openxmlformats.org/officeDocument/2006/relationships" name="Listen" sheetId="6" state="hidden" r:id="rId6"/>
  </sheets>
  <definedNames/>
  <calcPr calcId="124519" fullCalcOnLoad="1"/>
</workbook>
</file>

<file path=xl/styles.xml><?xml version="1.0" encoding="utf-8"?>
<styleSheet xmlns="http://schemas.openxmlformats.org/spreadsheetml/2006/main">
  <numFmts count="3">
    <numFmt numFmtId="164" formatCode="0.0%"/>
    <numFmt numFmtId="165" formatCode="DD.MM.YYYY"/>
    <numFmt numFmtId="166" formatCode="#,##0.00 &quot;€&quot;"/>
  </numFmts>
  <fonts count="12">
    <font>
      <name val="Calibri"/>
      <family val="2"/>
      <color theme="1"/>
      <sz val="11"/>
      <scheme val="minor"/>
    </font>
    <font>
      <name val="Calibri"/>
      <b val="1"/>
      <color rgb="00065456"/>
      <sz val="16"/>
    </font>
    <font>
      <name val="Calibri"/>
      <color rgb="006B7280"/>
      <sz val="10"/>
    </font>
    <font>
      <name val="Calibri"/>
      <b val="1"/>
      <color rgb="00065456"/>
      <sz val="12"/>
    </font>
    <font>
      <name val="Calibri"/>
      <color rgb="00111827"/>
      <sz val="11"/>
    </font>
    <font>
      <b val="1"/>
    </font>
    <font>
      <name val="Calibri"/>
      <b val="1"/>
      <color rgb="00FFFFFF"/>
      <sz val="11"/>
    </font>
    <font>
      <b val="1"/>
      <color rgb="00065456"/>
      <sz val="10"/>
    </font>
    <font>
      <b val="1"/>
      <color rgb="00065456"/>
      <sz val="12"/>
    </font>
    <font>
      <b val="1"/>
      <sz val="12"/>
    </font>
    <font>
      <b val="1"/>
      <color rgb="00065456"/>
    </font>
    <font>
      <b val="1"/>
      <color rgb="00065456"/>
      <sz val="13"/>
    </font>
  </fonts>
  <fills count="5">
    <fill>
      <patternFill/>
    </fill>
    <fill>
      <patternFill patternType="gray125"/>
    </fill>
    <fill>
      <patternFill patternType="solid">
        <fgColor rgb="000D7477"/>
      </patternFill>
    </fill>
    <fill>
      <patternFill patternType="solid">
        <fgColor rgb="00FFF7E6"/>
      </patternFill>
    </fill>
    <fill>
      <patternFill patternType="solid">
        <fgColor rgb="00E6F2F2"/>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8" fillId="0" borderId="0" pivotButton="0" quotePrefix="0" xfId="0"/>
    <xf numFmtId="0" fontId="9" fillId="3" borderId="1" applyAlignment="1" pivotButton="0" quotePrefix="0" xfId="0">
      <alignment horizontal="center"/>
    </xf>
    <xf numFmtId="0" fontId="6" fillId="2" borderId="0" applyAlignment="1" pivotButton="0" quotePrefix="0" xfId="0">
      <alignment horizontal="center" vertical="center" wrapText="1"/>
    </xf>
    <xf numFmtId="0" fontId="0" fillId="0" borderId="1" pivotButton="0" quotePrefix="0" xfId="0"/>
    <xf numFmtId="166" fontId="0" fillId="0" borderId="1" pivotButton="0" quotePrefix="0" xfId="0"/>
    <xf numFmtId="0" fontId="10" fillId="4" borderId="1" pivotButton="0" quotePrefix="0" xfId="0"/>
    <xf numFmtId="166" fontId="10" fillId="4" borderId="1" pivotButton="0" quotePrefix="0" xfId="0"/>
    <xf numFmtId="0" fontId="11" fillId="0" borderId="0" pivotButton="0" quotePrefix="0" xfId="0"/>
    <xf numFmtId="0" fontId="8" fillId="4" borderId="1" pivotButton="0" quotePrefix="0" xfId="0"/>
    <xf numFmtId="166" fontId="8" fillId="4" borderId="1" pivotButton="0" quotePrefix="0" xfId="0"/>
    <xf numFmtId="0" fontId="2" fillId="0" borderId="0" applyAlignment="1" pivotButton="0" quotePrefix="0" xfId="0">
      <alignment vertical="top" wrapText="1"/>
    </xf>
    <xf numFmtId="0" fontId="7" fillId="0" borderId="0" pivotButton="0" quotePrefix="0" xfId="0"/>
    <xf numFmtId="166" fontId="5" fillId="0" borderId="0" pivotButton="0" quotePrefix="0" xfId="0"/>
    <xf numFmtId="0" fontId="0" fillId="4" borderId="1" applyAlignment="1" pivotButton="0" quotePrefix="0" xfId="0">
      <alignment horizontal="center"/>
    </xf>
    <xf numFmtId="165" fontId="0" fillId="3" borderId="1" pivotButton="0" quotePrefix="0" xfId="0"/>
    <xf numFmtId="0" fontId="0" fillId="3" borderId="1" pivotButton="0" quotePrefix="0" xfId="0"/>
    <xf numFmtId="166" fontId="0" fillId="3" borderId="1" pivotButton="0" quotePrefix="0" xfId="0"/>
    <xf numFmtId="164" fontId="0" fillId="3" borderId="1" pivotButton="0" quotePrefix="0" xfId="0"/>
    <xf numFmtId="166" fontId="0" fillId="4" borderId="1" pivotButton="0" quotePrefix="0" xfId="0"/>
    <xf numFmtId="0" fontId="5"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8"/>
  <sheetViews>
    <sheetView showGridLines="0" workbookViewId="0">
      <selection activeCell="A1" sqref="A1"/>
    </sheetView>
  </sheetViews>
  <sheetFormatPr baseColWidth="8" defaultRowHeight="15"/>
  <cols>
    <col width="3" customWidth="1" min="1" max="1"/>
    <col width="110" customWidth="1" min="2" max="2"/>
  </cols>
  <sheetData>
    <row r="2">
      <c r="B2" s="1" t="inlineStr">
        <is>
          <t>Einnahmen-Ausgaben-Rechnung – Excel-Vorlage 2026</t>
        </is>
      </c>
    </row>
    <row r="3">
      <c r="B3" s="2" t="inlineStr">
        <is>
          <t>Kostenlos von steuerpedia.at – Nettomethode, Österreich</t>
        </is>
      </c>
    </row>
    <row r="5">
      <c r="B5" s="3" t="inlineStr">
        <is>
          <t>So funktioniert die Vorlage</t>
        </is>
      </c>
    </row>
    <row r="6">
      <c r="B6" s="4" t="inlineStr">
        <is>
          <t>1.  Blatt „Auswertung“: Oben das Jahr eintragen (Feld C3). Alle Summen und die Abschreibung beziehen sich auf dieses Jahr.</t>
        </is>
      </c>
    </row>
    <row r="7">
      <c r="B7" s="4" t="inlineStr">
        <is>
          <t>2.  Blatt „Journal“: Jede Zahlung in eine Zeile – Datum ist der Tag, an dem das Geld zu- bzw. abgeflossen ist (Zufluss-Abfluss-Prinzip), nicht das Rechnungsdatum.</t>
        </is>
      </c>
    </row>
    <row r="8">
      <c r="B8" s="4" t="inlineStr">
        <is>
          <t xml:space="preserve">     Bruttobetrag und Steuersatz eintragen – Nettobetrag und Umsatzsteuer/Vorsteuer rechnet die Vorlage selbst aus. Kleinunternehmer ohne USt wählen 0 %.</t>
        </is>
      </c>
    </row>
    <row r="9">
      <c r="B9" s="4" t="inlineStr">
        <is>
          <t>3.  Anschaffungen von Anlagegütern (über 1.000 € netto): Im Journal mit der Kategorie „Anlagenkauf“ erfassen und zusätzlich im Blatt „Anlagenverzeichnis“ eintragen –</t>
        </is>
      </c>
    </row>
    <row r="10">
      <c r="B10" s="4" t="inlineStr">
        <is>
          <t xml:space="preserve">     die jährliche Abschreibung (AfA) wird dort berechnet und in der Auswertung als Ausgabe berücksichtigt. Güter bis 1.000 € netto: Kategorie „Geringwertiges Wirtschaftsgut“, sofort absetzbar.</t>
        </is>
      </c>
    </row>
    <row r="11">
      <c r="B11" s="4" t="inlineStr">
        <is>
          <t>4.  Blatt „Wareneingangsbuch“: Nur für Gewerbetreibende, die Waren, Rohstoffe oder Zutaten zum Weiterverkauf/Verarbeiten einkaufen.</t>
        </is>
      </c>
    </row>
    <row r="12">
      <c r="B12" s="4" t="inlineStr">
        <is>
          <t>5.  Blatt „Auswertung“ zeigt je Monat Einnahmen, Ausgaben, Überschuss und die Umsatzsteuer-Zahllast (Hilfe für die Voranmeldung) sowie den Jahresgewinn.</t>
        </is>
      </c>
    </row>
    <row r="13">
      <c r="B13" s="4" t="inlineStr"/>
    </row>
    <row r="14">
      <c r="B14" s="4" t="inlineStr">
        <is>
          <t>Gelb hinterlegte Felder trägst du ein, blau hinterlegte Felder rechnet die Vorlage selbst. Formeln bitte nicht überschreiben.</t>
        </is>
      </c>
    </row>
    <row r="15">
      <c r="B15" s="4" t="inlineStr"/>
    </row>
    <row r="16">
      <c r="B16" s="3" t="inlineStr">
        <is>
          <t>Wichtige Regeln in Kürze</t>
        </is>
      </c>
    </row>
    <row r="17">
      <c r="B17" s="4" t="inlineStr">
        <is>
          <t>•  Erlaubt ist die Einnahmen-Ausgaben-Rechnung, wenn keine Buchführungspflicht besteht: kein Überschreiten von 700.000 € Umsatz in zwei aufeinanderfolgenden Jahren bzw. von 1.000.000 € in einem Jahr; Freiberufler sind nicht buchführungspflichtig.</t>
        </is>
      </c>
    </row>
    <row r="18">
      <c r="B18" s="4" t="inlineStr">
        <is>
          <t>•  Jede Eintragung braucht einen Beleg. Bücher, Aufzeichnungen und Belege sind 7 Jahre aufzubewahren.</t>
        </is>
      </c>
    </row>
    <row r="19">
      <c r="B19" s="4" t="inlineStr">
        <is>
          <t>•  Bareinnahmen: Belegerteilungspflicht ab dem ersten Barumsatz, Registrierkassenpflicht ab 15.000 € Jahresumsatz und 7.500 € Barumsatz.</t>
        </is>
      </c>
    </row>
    <row r="20">
      <c r="B20" s="4" t="inlineStr">
        <is>
          <t>•  Die Abschreibung folgt dem WKO-Muster: im Anschaffungsjahr bei Kauf in der ersten Jahreshälfte die volle, sonst die halbe Jahres-AfA; lineare Verteilung auf die Nutzungsdauer.</t>
        </is>
      </c>
    </row>
    <row r="21">
      <c r="B21" s="4" t="inlineStr"/>
    </row>
    <row r="22">
      <c r="B22" s="3" t="inlineStr">
        <is>
          <t>Grenzen dieser Vorlage</t>
        </is>
      </c>
    </row>
    <row r="23">
      <c r="B23" s="4" t="inlineStr">
        <is>
          <t>•  Sie bildet die Nettomethode ab (Einnahmen und Ausgaben ohne Umsatzsteuer), die in der Praxis am häufigsten genutzt wird. Für die Bruttomethode, Pauschalierungen, degressive AfA, Gebäude, Gewinnfreibetrag und Lohnkonten brauchst du zusätzliche Aufzeichnungen.</t>
        </is>
      </c>
    </row>
    <row r="24">
      <c r="B24" s="4" t="inlineStr">
        <is>
          <t>•  Sie ersetzt keine individuelle Steuerberatung. Wir übernehmen keine Haftung für die steuerliche Richtigkeit deiner Eintragungen.</t>
        </is>
      </c>
    </row>
    <row r="25">
      <c r="B25" s="4" t="inlineStr"/>
    </row>
    <row r="26">
      <c r="B26" s="4" t="inlineStr">
        <is>
          <t>Quellen: WKO – Broschüre „Die Einnahmen-Ausgaben-Rechnung“ (Mai 2026), USP – Buchführungspflicht (§ 189 UGB), § 4 Abs. 3 EStG.</t>
        </is>
      </c>
    </row>
    <row r="27">
      <c r="B27" s="4" t="inlineStr">
        <is>
          <t>Ausführliche Anleitung: https://steuerpedia.at/ratgeber/einnahmen-ausgaben-rechnung-oesterreich</t>
        </is>
      </c>
    </row>
    <row r="28">
      <c r="B28" s="4" t="inlineStr">
        <is>
          <t>Passenden Steuerberater finden: https://steuerpedia.at/suche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H28"/>
  <sheetViews>
    <sheetView showGridLines="0" workbookViewId="0">
      <selection activeCell="A1" sqref="A1"/>
    </sheetView>
  </sheetViews>
  <sheetFormatPr baseColWidth="8" defaultRowHeight="15"/>
  <cols>
    <col width="3" customWidth="1" min="1" max="1"/>
    <col width="46" customWidth="1" min="2" max="2"/>
    <col width="20" customWidth="1" min="3" max="3"/>
    <col width="20" customWidth="1" min="4" max="4"/>
    <col width="20" customWidth="1" min="5" max="5"/>
    <col width="20" customWidth="1" min="6" max="6"/>
    <col width="20" customWidth="1" min="7" max="7"/>
    <col width="20" customWidth="1" min="8" max="8"/>
  </cols>
  <sheetData>
    <row r="1">
      <c r="B1" s="1" t="inlineStr">
        <is>
          <t>Auswertung</t>
        </is>
      </c>
    </row>
    <row r="3">
      <c r="B3" s="5" t="inlineStr">
        <is>
          <t>Jahr:</t>
        </is>
      </c>
      <c r="C3" s="6" t="n">
        <v>2026</v>
      </c>
      <c r="D3" s="2" t="inlineStr">
        <is>
          <t>← hier das Jahr ändern</t>
        </is>
      </c>
    </row>
    <row r="5" ht="34" customHeight="1">
      <c r="B5" s="7" t="inlineStr">
        <is>
          <t>Monat</t>
        </is>
      </c>
      <c r="C5" s="7" t="inlineStr">
        <is>
          <t>Einnahmen netto</t>
        </is>
      </c>
      <c r="D5" s="7" t="inlineStr">
        <is>
          <t>Ausgaben netto</t>
        </is>
      </c>
      <c r="E5" s="7" t="inlineStr">
        <is>
          <t>Überschuss</t>
        </is>
      </c>
      <c r="F5" s="7" t="inlineStr">
        <is>
          <t>Umsatzsteuer</t>
        </is>
      </c>
      <c r="G5" s="7" t="inlineStr">
        <is>
          <t>Vorsteuer</t>
        </is>
      </c>
      <c r="H5" s="7" t="inlineStr">
        <is>
          <t>USt-Zahllast (+) / Guthaben (–)</t>
        </is>
      </c>
    </row>
    <row r="6">
      <c r="B6" s="8" t="inlineStr">
        <is>
          <t>Jänner</t>
        </is>
      </c>
      <c r="C6" s="9">
        <f>SUMIFS(Journal!$K$6:$K$505,Journal!$M$6:$M$505,1,Journal!$N$6:$N$505,$C$3)</f>
        <v/>
      </c>
      <c r="D6" s="9">
        <f>SUMIFS(Journal!$L$6:$L$505,Journal!$M$6:$M$505,1,Journal!$N$6:$N$505,$C$3)</f>
        <v/>
      </c>
      <c r="E6" s="9">
        <f>C6-D6</f>
        <v/>
      </c>
      <c r="F6" s="9">
        <f>SUMIFS(Journal!$J$6:$J$505,Journal!$E$6:$E$505,"Einnahme",Journal!$F$6:$F$505,"&lt;&gt;USt-Zahllast/-Gutschrift (nicht ergebniswirksam)",Journal!$M$6:$M$505,1,Journal!$N$6:$N$505,$C$3)</f>
        <v/>
      </c>
      <c r="G6" s="9">
        <f>SUMIFS(Journal!$J$6:$J$505,Journal!$E$6:$E$505,"Ausgabe",Journal!$F$6:$F$505,"&lt;&gt;USt-Zahllast/-Gutschrift (nicht ergebniswirksam)",Journal!$M$6:$M$505,1,Journal!$N$6:$N$505,$C$3)</f>
        <v/>
      </c>
      <c r="H6" s="9">
        <f>F6-G6</f>
        <v/>
      </c>
    </row>
    <row r="7">
      <c r="B7" s="8" t="inlineStr">
        <is>
          <t>Februar</t>
        </is>
      </c>
      <c r="C7" s="9">
        <f>SUMIFS(Journal!$K$6:$K$505,Journal!$M$6:$M$505,2,Journal!$N$6:$N$505,$C$3)</f>
        <v/>
      </c>
      <c r="D7" s="9">
        <f>SUMIFS(Journal!$L$6:$L$505,Journal!$M$6:$M$505,2,Journal!$N$6:$N$505,$C$3)</f>
        <v/>
      </c>
      <c r="E7" s="9">
        <f>C7-D7</f>
        <v/>
      </c>
      <c r="F7" s="9">
        <f>SUMIFS(Journal!$J$6:$J$505,Journal!$E$6:$E$505,"Einnahme",Journal!$F$6:$F$505,"&lt;&gt;USt-Zahllast/-Gutschrift (nicht ergebniswirksam)",Journal!$M$6:$M$505,2,Journal!$N$6:$N$505,$C$3)</f>
        <v/>
      </c>
      <c r="G7" s="9">
        <f>SUMIFS(Journal!$J$6:$J$505,Journal!$E$6:$E$505,"Ausgabe",Journal!$F$6:$F$505,"&lt;&gt;USt-Zahllast/-Gutschrift (nicht ergebniswirksam)",Journal!$M$6:$M$505,2,Journal!$N$6:$N$505,$C$3)</f>
        <v/>
      </c>
      <c r="H7" s="9">
        <f>F7-G7</f>
        <v/>
      </c>
    </row>
    <row r="8">
      <c r="B8" s="8" t="inlineStr">
        <is>
          <t>März</t>
        </is>
      </c>
      <c r="C8" s="9">
        <f>SUMIFS(Journal!$K$6:$K$505,Journal!$M$6:$M$505,3,Journal!$N$6:$N$505,$C$3)</f>
        <v/>
      </c>
      <c r="D8" s="9">
        <f>SUMIFS(Journal!$L$6:$L$505,Journal!$M$6:$M$505,3,Journal!$N$6:$N$505,$C$3)</f>
        <v/>
      </c>
      <c r="E8" s="9">
        <f>C8-D8</f>
        <v/>
      </c>
      <c r="F8" s="9">
        <f>SUMIFS(Journal!$J$6:$J$505,Journal!$E$6:$E$505,"Einnahme",Journal!$F$6:$F$505,"&lt;&gt;USt-Zahllast/-Gutschrift (nicht ergebniswirksam)",Journal!$M$6:$M$505,3,Journal!$N$6:$N$505,$C$3)</f>
        <v/>
      </c>
      <c r="G8" s="9">
        <f>SUMIFS(Journal!$J$6:$J$505,Journal!$E$6:$E$505,"Ausgabe",Journal!$F$6:$F$505,"&lt;&gt;USt-Zahllast/-Gutschrift (nicht ergebniswirksam)",Journal!$M$6:$M$505,3,Journal!$N$6:$N$505,$C$3)</f>
        <v/>
      </c>
      <c r="H8" s="9">
        <f>F8-G8</f>
        <v/>
      </c>
    </row>
    <row r="9">
      <c r="B9" s="8" t="inlineStr">
        <is>
          <t>April</t>
        </is>
      </c>
      <c r="C9" s="9">
        <f>SUMIFS(Journal!$K$6:$K$505,Journal!$M$6:$M$505,4,Journal!$N$6:$N$505,$C$3)</f>
        <v/>
      </c>
      <c r="D9" s="9">
        <f>SUMIFS(Journal!$L$6:$L$505,Journal!$M$6:$M$505,4,Journal!$N$6:$N$505,$C$3)</f>
        <v/>
      </c>
      <c r="E9" s="9">
        <f>C9-D9</f>
        <v/>
      </c>
      <c r="F9" s="9">
        <f>SUMIFS(Journal!$J$6:$J$505,Journal!$E$6:$E$505,"Einnahme",Journal!$F$6:$F$505,"&lt;&gt;USt-Zahllast/-Gutschrift (nicht ergebniswirksam)",Journal!$M$6:$M$505,4,Journal!$N$6:$N$505,$C$3)</f>
        <v/>
      </c>
      <c r="G9" s="9">
        <f>SUMIFS(Journal!$J$6:$J$505,Journal!$E$6:$E$505,"Ausgabe",Journal!$F$6:$F$505,"&lt;&gt;USt-Zahllast/-Gutschrift (nicht ergebniswirksam)",Journal!$M$6:$M$505,4,Journal!$N$6:$N$505,$C$3)</f>
        <v/>
      </c>
      <c r="H9" s="9">
        <f>F9-G9</f>
        <v/>
      </c>
    </row>
    <row r="10">
      <c r="B10" s="8" t="inlineStr">
        <is>
          <t>Mai</t>
        </is>
      </c>
      <c r="C10" s="9">
        <f>SUMIFS(Journal!$K$6:$K$505,Journal!$M$6:$M$505,5,Journal!$N$6:$N$505,$C$3)</f>
        <v/>
      </c>
      <c r="D10" s="9">
        <f>SUMIFS(Journal!$L$6:$L$505,Journal!$M$6:$M$505,5,Journal!$N$6:$N$505,$C$3)</f>
        <v/>
      </c>
      <c r="E10" s="9">
        <f>C10-D10</f>
        <v/>
      </c>
      <c r="F10" s="9">
        <f>SUMIFS(Journal!$J$6:$J$505,Journal!$E$6:$E$505,"Einnahme",Journal!$F$6:$F$505,"&lt;&gt;USt-Zahllast/-Gutschrift (nicht ergebniswirksam)",Journal!$M$6:$M$505,5,Journal!$N$6:$N$505,$C$3)</f>
        <v/>
      </c>
      <c r="G10" s="9">
        <f>SUMIFS(Journal!$J$6:$J$505,Journal!$E$6:$E$505,"Ausgabe",Journal!$F$6:$F$505,"&lt;&gt;USt-Zahllast/-Gutschrift (nicht ergebniswirksam)",Journal!$M$6:$M$505,5,Journal!$N$6:$N$505,$C$3)</f>
        <v/>
      </c>
      <c r="H10" s="9">
        <f>F10-G10</f>
        <v/>
      </c>
    </row>
    <row r="11">
      <c r="B11" s="8" t="inlineStr">
        <is>
          <t>Juni</t>
        </is>
      </c>
      <c r="C11" s="9">
        <f>SUMIFS(Journal!$K$6:$K$505,Journal!$M$6:$M$505,6,Journal!$N$6:$N$505,$C$3)</f>
        <v/>
      </c>
      <c r="D11" s="9">
        <f>SUMIFS(Journal!$L$6:$L$505,Journal!$M$6:$M$505,6,Journal!$N$6:$N$505,$C$3)</f>
        <v/>
      </c>
      <c r="E11" s="9">
        <f>C11-D11</f>
        <v/>
      </c>
      <c r="F11" s="9">
        <f>SUMIFS(Journal!$J$6:$J$505,Journal!$E$6:$E$505,"Einnahme",Journal!$F$6:$F$505,"&lt;&gt;USt-Zahllast/-Gutschrift (nicht ergebniswirksam)",Journal!$M$6:$M$505,6,Journal!$N$6:$N$505,$C$3)</f>
        <v/>
      </c>
      <c r="G11" s="9">
        <f>SUMIFS(Journal!$J$6:$J$505,Journal!$E$6:$E$505,"Ausgabe",Journal!$F$6:$F$505,"&lt;&gt;USt-Zahllast/-Gutschrift (nicht ergebniswirksam)",Journal!$M$6:$M$505,6,Journal!$N$6:$N$505,$C$3)</f>
        <v/>
      </c>
      <c r="H11" s="9">
        <f>F11-G11</f>
        <v/>
      </c>
    </row>
    <row r="12">
      <c r="B12" s="8" t="inlineStr">
        <is>
          <t>Juli</t>
        </is>
      </c>
      <c r="C12" s="9">
        <f>SUMIFS(Journal!$K$6:$K$505,Journal!$M$6:$M$505,7,Journal!$N$6:$N$505,$C$3)</f>
        <v/>
      </c>
      <c r="D12" s="9">
        <f>SUMIFS(Journal!$L$6:$L$505,Journal!$M$6:$M$505,7,Journal!$N$6:$N$505,$C$3)</f>
        <v/>
      </c>
      <c r="E12" s="9">
        <f>C12-D12</f>
        <v/>
      </c>
      <c r="F12" s="9">
        <f>SUMIFS(Journal!$J$6:$J$505,Journal!$E$6:$E$505,"Einnahme",Journal!$F$6:$F$505,"&lt;&gt;USt-Zahllast/-Gutschrift (nicht ergebniswirksam)",Journal!$M$6:$M$505,7,Journal!$N$6:$N$505,$C$3)</f>
        <v/>
      </c>
      <c r="G12" s="9">
        <f>SUMIFS(Journal!$J$6:$J$505,Journal!$E$6:$E$505,"Ausgabe",Journal!$F$6:$F$505,"&lt;&gt;USt-Zahllast/-Gutschrift (nicht ergebniswirksam)",Journal!$M$6:$M$505,7,Journal!$N$6:$N$505,$C$3)</f>
        <v/>
      </c>
      <c r="H12" s="9">
        <f>F12-G12</f>
        <v/>
      </c>
    </row>
    <row r="13">
      <c r="B13" s="8" t="inlineStr">
        <is>
          <t>August</t>
        </is>
      </c>
      <c r="C13" s="9">
        <f>SUMIFS(Journal!$K$6:$K$505,Journal!$M$6:$M$505,8,Journal!$N$6:$N$505,$C$3)</f>
        <v/>
      </c>
      <c r="D13" s="9">
        <f>SUMIFS(Journal!$L$6:$L$505,Journal!$M$6:$M$505,8,Journal!$N$6:$N$505,$C$3)</f>
        <v/>
      </c>
      <c r="E13" s="9">
        <f>C13-D13</f>
        <v/>
      </c>
      <c r="F13" s="9">
        <f>SUMIFS(Journal!$J$6:$J$505,Journal!$E$6:$E$505,"Einnahme",Journal!$F$6:$F$505,"&lt;&gt;USt-Zahllast/-Gutschrift (nicht ergebniswirksam)",Journal!$M$6:$M$505,8,Journal!$N$6:$N$505,$C$3)</f>
        <v/>
      </c>
      <c r="G13" s="9">
        <f>SUMIFS(Journal!$J$6:$J$505,Journal!$E$6:$E$505,"Ausgabe",Journal!$F$6:$F$505,"&lt;&gt;USt-Zahllast/-Gutschrift (nicht ergebniswirksam)",Journal!$M$6:$M$505,8,Journal!$N$6:$N$505,$C$3)</f>
        <v/>
      </c>
      <c r="H13" s="9">
        <f>F13-G13</f>
        <v/>
      </c>
    </row>
    <row r="14">
      <c r="B14" s="8" t="inlineStr">
        <is>
          <t>September</t>
        </is>
      </c>
      <c r="C14" s="9">
        <f>SUMIFS(Journal!$K$6:$K$505,Journal!$M$6:$M$505,9,Journal!$N$6:$N$505,$C$3)</f>
        <v/>
      </c>
      <c r="D14" s="9">
        <f>SUMIFS(Journal!$L$6:$L$505,Journal!$M$6:$M$505,9,Journal!$N$6:$N$505,$C$3)</f>
        <v/>
      </c>
      <c r="E14" s="9">
        <f>C14-D14</f>
        <v/>
      </c>
      <c r="F14" s="9">
        <f>SUMIFS(Journal!$J$6:$J$505,Journal!$E$6:$E$505,"Einnahme",Journal!$F$6:$F$505,"&lt;&gt;USt-Zahllast/-Gutschrift (nicht ergebniswirksam)",Journal!$M$6:$M$505,9,Journal!$N$6:$N$505,$C$3)</f>
        <v/>
      </c>
      <c r="G14" s="9">
        <f>SUMIFS(Journal!$J$6:$J$505,Journal!$E$6:$E$505,"Ausgabe",Journal!$F$6:$F$505,"&lt;&gt;USt-Zahllast/-Gutschrift (nicht ergebniswirksam)",Journal!$M$6:$M$505,9,Journal!$N$6:$N$505,$C$3)</f>
        <v/>
      </c>
      <c r="H14" s="9">
        <f>F14-G14</f>
        <v/>
      </c>
    </row>
    <row r="15">
      <c r="B15" s="8" t="inlineStr">
        <is>
          <t>Oktober</t>
        </is>
      </c>
      <c r="C15" s="9">
        <f>SUMIFS(Journal!$K$6:$K$505,Journal!$M$6:$M$505,10,Journal!$N$6:$N$505,$C$3)</f>
        <v/>
      </c>
      <c r="D15" s="9">
        <f>SUMIFS(Journal!$L$6:$L$505,Journal!$M$6:$M$505,10,Journal!$N$6:$N$505,$C$3)</f>
        <v/>
      </c>
      <c r="E15" s="9">
        <f>C15-D15</f>
        <v/>
      </c>
      <c r="F15" s="9">
        <f>SUMIFS(Journal!$J$6:$J$505,Journal!$E$6:$E$505,"Einnahme",Journal!$F$6:$F$505,"&lt;&gt;USt-Zahllast/-Gutschrift (nicht ergebniswirksam)",Journal!$M$6:$M$505,10,Journal!$N$6:$N$505,$C$3)</f>
        <v/>
      </c>
      <c r="G15" s="9">
        <f>SUMIFS(Journal!$J$6:$J$505,Journal!$E$6:$E$505,"Ausgabe",Journal!$F$6:$F$505,"&lt;&gt;USt-Zahllast/-Gutschrift (nicht ergebniswirksam)",Journal!$M$6:$M$505,10,Journal!$N$6:$N$505,$C$3)</f>
        <v/>
      </c>
      <c r="H15" s="9">
        <f>F15-G15</f>
        <v/>
      </c>
    </row>
    <row r="16">
      <c r="B16" s="8" t="inlineStr">
        <is>
          <t>November</t>
        </is>
      </c>
      <c r="C16" s="9">
        <f>SUMIFS(Journal!$K$6:$K$505,Journal!$M$6:$M$505,11,Journal!$N$6:$N$505,$C$3)</f>
        <v/>
      </c>
      <c r="D16" s="9">
        <f>SUMIFS(Journal!$L$6:$L$505,Journal!$M$6:$M$505,11,Journal!$N$6:$N$505,$C$3)</f>
        <v/>
      </c>
      <c r="E16" s="9">
        <f>C16-D16</f>
        <v/>
      </c>
      <c r="F16" s="9">
        <f>SUMIFS(Journal!$J$6:$J$505,Journal!$E$6:$E$505,"Einnahme",Journal!$F$6:$F$505,"&lt;&gt;USt-Zahllast/-Gutschrift (nicht ergebniswirksam)",Journal!$M$6:$M$505,11,Journal!$N$6:$N$505,$C$3)</f>
        <v/>
      </c>
      <c r="G16" s="9">
        <f>SUMIFS(Journal!$J$6:$J$505,Journal!$E$6:$E$505,"Ausgabe",Journal!$F$6:$F$505,"&lt;&gt;USt-Zahllast/-Gutschrift (nicht ergebniswirksam)",Journal!$M$6:$M$505,11,Journal!$N$6:$N$505,$C$3)</f>
        <v/>
      </c>
      <c r="H16" s="9">
        <f>F16-G16</f>
        <v/>
      </c>
    </row>
    <row r="17">
      <c r="B17" s="8" t="inlineStr">
        <is>
          <t>Dezember</t>
        </is>
      </c>
      <c r="C17" s="9">
        <f>SUMIFS(Journal!$K$6:$K$505,Journal!$M$6:$M$505,12,Journal!$N$6:$N$505,$C$3)</f>
        <v/>
      </c>
      <c r="D17" s="9">
        <f>SUMIFS(Journal!$L$6:$L$505,Journal!$M$6:$M$505,12,Journal!$N$6:$N$505,$C$3)</f>
        <v/>
      </c>
      <c r="E17" s="9">
        <f>C17-D17</f>
        <v/>
      </c>
      <c r="F17" s="9">
        <f>SUMIFS(Journal!$J$6:$J$505,Journal!$E$6:$E$505,"Einnahme",Journal!$F$6:$F$505,"&lt;&gt;USt-Zahllast/-Gutschrift (nicht ergebniswirksam)",Journal!$M$6:$M$505,12,Journal!$N$6:$N$505,$C$3)</f>
        <v/>
      </c>
      <c r="G17" s="9">
        <f>SUMIFS(Journal!$J$6:$J$505,Journal!$E$6:$E$505,"Ausgabe",Journal!$F$6:$F$505,"&lt;&gt;USt-Zahllast/-Gutschrift (nicht ergebniswirksam)",Journal!$M$6:$M$505,12,Journal!$N$6:$N$505,$C$3)</f>
        <v/>
      </c>
      <c r="H17" s="9">
        <f>F17-G17</f>
        <v/>
      </c>
    </row>
    <row r="18">
      <c r="B18" s="10" t="inlineStr">
        <is>
          <t>Summe Jahr</t>
        </is>
      </c>
      <c r="C18" s="11">
        <f>SUM(C6:C17)</f>
        <v/>
      </c>
      <c r="D18" s="11">
        <f>SUM(D6:D17)</f>
        <v/>
      </c>
      <c r="E18" s="11">
        <f>SUM(E6:E17)</f>
        <v/>
      </c>
      <c r="F18" s="11">
        <f>SUM(F6:F17)</f>
        <v/>
      </c>
      <c r="G18" s="11">
        <f>SUM(G6:G17)</f>
        <v/>
      </c>
      <c r="H18" s="11">
        <f>SUM(H6:H17)</f>
        <v/>
      </c>
    </row>
    <row r="21">
      <c r="B21" s="12" t="inlineStr">
        <is>
          <t>Gewinnermittlung (§ 4 Abs. 3 EStG)</t>
        </is>
      </c>
    </row>
    <row r="22">
      <c r="B22" s="8" t="inlineStr">
        <is>
          <t>Betriebseinnahmen netto</t>
        </is>
      </c>
      <c r="C22" s="9">
        <f>C18</f>
        <v/>
      </c>
    </row>
    <row r="23">
      <c r="B23" s="8" t="inlineStr">
        <is>
          <t>– Betriebsausgaben netto (ohne Anlagenkauf)</t>
        </is>
      </c>
      <c r="C23" s="9">
        <f>D18</f>
        <v/>
      </c>
    </row>
    <row r="24">
      <c r="B24" s="8" t="inlineStr">
        <is>
          <t>– Abschreibung (AfA) laut Anlagenverzeichnis</t>
        </is>
      </c>
      <c r="C24" s="9">
        <f>Anlagenverzeichnis!H4</f>
        <v/>
      </c>
    </row>
    <row r="25">
      <c r="B25" s="13">
        <f> Gewinn / Verlust</f>
        <v/>
      </c>
      <c r="C25" s="14">
        <f>C22-C23-C24</f>
        <v/>
      </c>
    </row>
    <row r="27" ht="24" customHeight="1">
      <c r="B27" s="15" t="inlineStr">
        <is>
          <t>Hinweis: Gewinnfreibetrag, Sonderausgaben, Pauschalierungen und die tatsächliche Steuerberechnung sind hier nicht enthalten – das ist nur die Gewinnermittlung. Umsatzsteuer und Vorsteuer sind Rechenhilfen für die Voranmeldung, keine Meldung.</t>
        </is>
      </c>
    </row>
    <row r="28"/>
  </sheetData>
  <mergeCells count="1">
    <mergeCell ref="B27:H28"/>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505"/>
  <sheetViews>
    <sheetView showGridLines="0" workbookViewId="0">
      <pane ySplit="5" topLeftCell="A6" activePane="bottomLeft" state="frozen"/>
      <selection pane="bottomLeft" activeCell="A1" sqref="A1"/>
    </sheetView>
  </sheetViews>
  <sheetFormatPr baseColWidth="8" defaultRowHeight="15"/>
  <cols>
    <col width="6" customWidth="1" min="1" max="1"/>
    <col width="14" customWidth="1" min="2" max="2"/>
    <col width="12" customWidth="1" min="3" max="3"/>
    <col width="38" customWidth="1" min="4" max="4"/>
    <col width="12" customWidth="1" min="5" max="5"/>
    <col width="44" customWidth="1" min="6" max="6"/>
    <col width="15" customWidth="1" min="7" max="7"/>
    <col width="10" customWidth="1" min="8" max="8"/>
    <col width="15" customWidth="1" min="9" max="9"/>
    <col width="15" customWidth="1" min="10" max="10"/>
    <col width="16" customWidth="1" min="11" max="11"/>
    <col width="16" customWidth="1" min="12" max="12"/>
    <col width="8" customWidth="1" min="13" max="13"/>
    <col width="8" customWidth="1" min="14" max="14"/>
  </cols>
  <sheetData>
    <row r="1">
      <c r="A1" s="1" t="inlineStr">
        <is>
          <t>Einnahmen-Ausgaben-Journal</t>
        </is>
      </c>
    </row>
    <row r="2">
      <c r="A2" s="2" t="inlineStr">
        <is>
          <t>Jede Zahlung eine Zeile · Datum = Tag des Geldflusses · gelb = Eingabe, blau = Berechnung</t>
        </is>
      </c>
    </row>
    <row r="3">
      <c r="K3" s="16" t="inlineStr">
        <is>
          <t>Summe Einnahmen</t>
        </is>
      </c>
      <c r="L3" s="16" t="inlineStr">
        <is>
          <t>Summe Ausgaben</t>
        </is>
      </c>
    </row>
    <row r="4">
      <c r="K4" s="17">
        <f>SUM(K6:K505)</f>
        <v/>
      </c>
      <c r="L4" s="17">
        <f>SUM(L6:L505)</f>
        <v/>
      </c>
    </row>
    <row r="5" ht="32" customHeight="1">
      <c r="A5" s="7" t="inlineStr">
        <is>
          <t>Nr.</t>
        </is>
      </c>
      <c r="B5" s="7" t="inlineStr">
        <is>
          <t>Datum (Zahlung)</t>
        </is>
      </c>
      <c r="C5" s="7" t="inlineStr">
        <is>
          <t>Beleg-Nr.</t>
        </is>
      </c>
      <c r="D5" s="7" t="inlineStr">
        <is>
          <t>Beschreibung</t>
        </is>
      </c>
      <c r="E5" s="7" t="inlineStr">
        <is>
          <t>Art</t>
        </is>
      </c>
      <c r="F5" s="7" t="inlineStr">
        <is>
          <t>Kategorie</t>
        </is>
      </c>
      <c r="G5" s="7" t="inlineStr">
        <is>
          <t>Betrag brutto</t>
        </is>
      </c>
      <c r="H5" s="7" t="inlineStr">
        <is>
          <t>USt-Satz</t>
        </is>
      </c>
      <c r="I5" s="7" t="inlineStr">
        <is>
          <t>Netto</t>
        </is>
      </c>
      <c r="J5" s="7" t="inlineStr">
        <is>
          <t>USt / Vorsteuer</t>
        </is>
      </c>
      <c r="K5" s="7" t="inlineStr">
        <is>
          <t>Einnahme netto</t>
        </is>
      </c>
      <c r="L5" s="7" t="inlineStr">
        <is>
          <t>Ausgabe netto</t>
        </is>
      </c>
      <c r="M5" s="7" t="inlineStr">
        <is>
          <t>Monat</t>
        </is>
      </c>
      <c r="N5" s="7" t="inlineStr">
        <is>
          <t>Jahr</t>
        </is>
      </c>
    </row>
    <row r="6">
      <c r="A6" s="18">
        <f>IF(B6="","",ROW()-5)</f>
        <v/>
      </c>
      <c r="B6" s="19" t="n"/>
      <c r="C6" s="20" t="n"/>
      <c r="D6" s="20" t="n"/>
      <c r="E6" s="20" t="n"/>
      <c r="F6" s="20" t="n"/>
      <c r="G6" s="21" t="n"/>
      <c r="H6" s="22" t="n"/>
      <c r="I6" s="23">
        <f>IF(G6="","",ROUND(G6/(1+N(H6)),2))</f>
        <v/>
      </c>
      <c r="J6" s="23">
        <f>IF(G6="","",G6-I6)</f>
        <v/>
      </c>
      <c r="K6" s="23">
        <f>IF(AND(G6&lt;&gt;"",E6="Einnahme",F6&lt;&gt;"USt-Zahllast/-Gutschrift (nicht ergebniswirksam)"),I6,"")</f>
        <v/>
      </c>
      <c r="L6" s="23">
        <f>IF(AND(G6&lt;&gt;"",E6="Ausgabe",F6&lt;&gt;"Anlagenkauf (Abschreibung über Anlagenverzeichnis)",F6&lt;&gt;"USt-Zahllast/-Gutschrift (nicht ergebniswirksam)"),I6,"")</f>
        <v/>
      </c>
      <c r="M6" s="18">
        <f>IF(B6="","",MONTH(B6))</f>
        <v/>
      </c>
      <c r="N6" s="18">
        <f>IF(B6="","",YEAR(B6))</f>
        <v/>
      </c>
    </row>
    <row r="7">
      <c r="A7" s="18">
        <f>IF(B7="","",ROW()-5)</f>
        <v/>
      </c>
      <c r="B7" s="19" t="n"/>
      <c r="C7" s="20" t="n"/>
      <c r="D7" s="20" t="n"/>
      <c r="E7" s="20" t="n"/>
      <c r="F7" s="20" t="n"/>
      <c r="G7" s="21" t="n"/>
      <c r="H7" s="22" t="n"/>
      <c r="I7" s="23">
        <f>IF(G7="","",ROUND(G7/(1+N(H7)),2))</f>
        <v/>
      </c>
      <c r="J7" s="23">
        <f>IF(G7="","",G7-I7)</f>
        <v/>
      </c>
      <c r="K7" s="23">
        <f>IF(AND(G7&lt;&gt;"",E7="Einnahme",F7&lt;&gt;"USt-Zahllast/-Gutschrift (nicht ergebniswirksam)"),I7,"")</f>
        <v/>
      </c>
      <c r="L7" s="23">
        <f>IF(AND(G7&lt;&gt;"",E7="Ausgabe",F7&lt;&gt;"Anlagenkauf (Abschreibung über Anlagenverzeichnis)",F7&lt;&gt;"USt-Zahllast/-Gutschrift (nicht ergebniswirksam)"),I7,"")</f>
        <v/>
      </c>
      <c r="M7" s="18">
        <f>IF(B7="","",MONTH(B7))</f>
        <v/>
      </c>
      <c r="N7" s="18">
        <f>IF(B7="","",YEAR(B7))</f>
        <v/>
      </c>
    </row>
    <row r="8">
      <c r="A8" s="18">
        <f>IF(B8="","",ROW()-5)</f>
        <v/>
      </c>
      <c r="B8" s="19" t="n"/>
      <c r="C8" s="20" t="n"/>
      <c r="D8" s="20" t="n"/>
      <c r="E8" s="20" t="n"/>
      <c r="F8" s="20" t="n"/>
      <c r="G8" s="21" t="n"/>
      <c r="H8" s="22" t="n"/>
      <c r="I8" s="23">
        <f>IF(G8="","",ROUND(G8/(1+N(H8)),2))</f>
        <v/>
      </c>
      <c r="J8" s="23">
        <f>IF(G8="","",G8-I8)</f>
        <v/>
      </c>
      <c r="K8" s="23">
        <f>IF(AND(G8&lt;&gt;"",E8="Einnahme",F8&lt;&gt;"USt-Zahllast/-Gutschrift (nicht ergebniswirksam)"),I8,"")</f>
        <v/>
      </c>
      <c r="L8" s="23">
        <f>IF(AND(G8&lt;&gt;"",E8="Ausgabe",F8&lt;&gt;"Anlagenkauf (Abschreibung über Anlagenverzeichnis)",F8&lt;&gt;"USt-Zahllast/-Gutschrift (nicht ergebniswirksam)"),I8,"")</f>
        <v/>
      </c>
      <c r="M8" s="18">
        <f>IF(B8="","",MONTH(B8))</f>
        <v/>
      </c>
      <c r="N8" s="18">
        <f>IF(B8="","",YEAR(B8))</f>
        <v/>
      </c>
    </row>
    <row r="9">
      <c r="A9" s="18">
        <f>IF(B9="","",ROW()-5)</f>
        <v/>
      </c>
      <c r="B9" s="19" t="n"/>
      <c r="C9" s="20" t="n"/>
      <c r="D9" s="20" t="n"/>
      <c r="E9" s="20" t="n"/>
      <c r="F9" s="20" t="n"/>
      <c r="G9" s="21" t="n"/>
      <c r="H9" s="22" t="n"/>
      <c r="I9" s="23">
        <f>IF(G9="","",ROUND(G9/(1+N(H9)),2))</f>
        <v/>
      </c>
      <c r="J9" s="23">
        <f>IF(G9="","",G9-I9)</f>
        <v/>
      </c>
      <c r="K9" s="23">
        <f>IF(AND(G9&lt;&gt;"",E9="Einnahme",F9&lt;&gt;"USt-Zahllast/-Gutschrift (nicht ergebniswirksam)"),I9,"")</f>
        <v/>
      </c>
      <c r="L9" s="23">
        <f>IF(AND(G9&lt;&gt;"",E9="Ausgabe",F9&lt;&gt;"Anlagenkauf (Abschreibung über Anlagenverzeichnis)",F9&lt;&gt;"USt-Zahllast/-Gutschrift (nicht ergebniswirksam)"),I9,"")</f>
        <v/>
      </c>
      <c r="M9" s="18">
        <f>IF(B9="","",MONTH(B9))</f>
        <v/>
      </c>
      <c r="N9" s="18">
        <f>IF(B9="","",YEAR(B9))</f>
        <v/>
      </c>
    </row>
    <row r="10">
      <c r="A10" s="18">
        <f>IF(B10="","",ROW()-5)</f>
        <v/>
      </c>
      <c r="B10" s="19" t="n"/>
      <c r="C10" s="20" t="n"/>
      <c r="D10" s="20" t="n"/>
      <c r="E10" s="20" t="n"/>
      <c r="F10" s="20" t="n"/>
      <c r="G10" s="21" t="n"/>
      <c r="H10" s="22" t="n"/>
      <c r="I10" s="23">
        <f>IF(G10="","",ROUND(G10/(1+N(H10)),2))</f>
        <v/>
      </c>
      <c r="J10" s="23">
        <f>IF(G10="","",G10-I10)</f>
        <v/>
      </c>
      <c r="K10" s="23">
        <f>IF(AND(G10&lt;&gt;"",E10="Einnahme",F10&lt;&gt;"USt-Zahllast/-Gutschrift (nicht ergebniswirksam)"),I10,"")</f>
        <v/>
      </c>
      <c r="L10" s="23">
        <f>IF(AND(G10&lt;&gt;"",E10="Ausgabe",F10&lt;&gt;"Anlagenkauf (Abschreibung über Anlagenverzeichnis)",F10&lt;&gt;"USt-Zahllast/-Gutschrift (nicht ergebniswirksam)"),I10,"")</f>
        <v/>
      </c>
      <c r="M10" s="18">
        <f>IF(B10="","",MONTH(B10))</f>
        <v/>
      </c>
      <c r="N10" s="18">
        <f>IF(B10="","",YEAR(B10))</f>
        <v/>
      </c>
    </row>
    <row r="11">
      <c r="A11" s="18">
        <f>IF(B11="","",ROW()-5)</f>
        <v/>
      </c>
      <c r="B11" s="19" t="n"/>
      <c r="C11" s="20" t="n"/>
      <c r="D11" s="20" t="n"/>
      <c r="E11" s="20" t="n"/>
      <c r="F11" s="20" t="n"/>
      <c r="G11" s="21" t="n"/>
      <c r="H11" s="22" t="n"/>
      <c r="I11" s="23">
        <f>IF(G11="","",ROUND(G11/(1+N(H11)),2))</f>
        <v/>
      </c>
      <c r="J11" s="23">
        <f>IF(G11="","",G11-I11)</f>
        <v/>
      </c>
      <c r="K11" s="23">
        <f>IF(AND(G11&lt;&gt;"",E11="Einnahme",F11&lt;&gt;"USt-Zahllast/-Gutschrift (nicht ergebniswirksam)"),I11,"")</f>
        <v/>
      </c>
      <c r="L11" s="23">
        <f>IF(AND(G11&lt;&gt;"",E11="Ausgabe",F11&lt;&gt;"Anlagenkauf (Abschreibung über Anlagenverzeichnis)",F11&lt;&gt;"USt-Zahllast/-Gutschrift (nicht ergebniswirksam)"),I11,"")</f>
        <v/>
      </c>
      <c r="M11" s="18">
        <f>IF(B11="","",MONTH(B11))</f>
        <v/>
      </c>
      <c r="N11" s="18">
        <f>IF(B11="","",YEAR(B11))</f>
        <v/>
      </c>
    </row>
    <row r="12">
      <c r="A12" s="18">
        <f>IF(B12="","",ROW()-5)</f>
        <v/>
      </c>
      <c r="B12" s="19" t="n"/>
      <c r="C12" s="20" t="n"/>
      <c r="D12" s="20" t="n"/>
      <c r="E12" s="20" t="n"/>
      <c r="F12" s="20" t="n"/>
      <c r="G12" s="21" t="n"/>
      <c r="H12" s="22" t="n"/>
      <c r="I12" s="23">
        <f>IF(G12="","",ROUND(G12/(1+N(H12)),2))</f>
        <v/>
      </c>
      <c r="J12" s="23">
        <f>IF(G12="","",G12-I12)</f>
        <v/>
      </c>
      <c r="K12" s="23">
        <f>IF(AND(G12&lt;&gt;"",E12="Einnahme",F12&lt;&gt;"USt-Zahllast/-Gutschrift (nicht ergebniswirksam)"),I12,"")</f>
        <v/>
      </c>
      <c r="L12" s="23">
        <f>IF(AND(G12&lt;&gt;"",E12="Ausgabe",F12&lt;&gt;"Anlagenkauf (Abschreibung über Anlagenverzeichnis)",F12&lt;&gt;"USt-Zahllast/-Gutschrift (nicht ergebniswirksam)"),I12,"")</f>
        <v/>
      </c>
      <c r="M12" s="18">
        <f>IF(B12="","",MONTH(B12))</f>
        <v/>
      </c>
      <c r="N12" s="18">
        <f>IF(B12="","",YEAR(B12))</f>
        <v/>
      </c>
    </row>
    <row r="13">
      <c r="A13" s="18">
        <f>IF(B13="","",ROW()-5)</f>
        <v/>
      </c>
      <c r="B13" s="19" t="n"/>
      <c r="C13" s="20" t="n"/>
      <c r="D13" s="20" t="n"/>
      <c r="E13" s="20" t="n"/>
      <c r="F13" s="20" t="n"/>
      <c r="G13" s="21" t="n"/>
      <c r="H13" s="22" t="n"/>
      <c r="I13" s="23">
        <f>IF(G13="","",ROUND(G13/(1+N(H13)),2))</f>
        <v/>
      </c>
      <c r="J13" s="23">
        <f>IF(G13="","",G13-I13)</f>
        <v/>
      </c>
      <c r="K13" s="23">
        <f>IF(AND(G13&lt;&gt;"",E13="Einnahme",F13&lt;&gt;"USt-Zahllast/-Gutschrift (nicht ergebniswirksam)"),I13,"")</f>
        <v/>
      </c>
      <c r="L13" s="23">
        <f>IF(AND(G13&lt;&gt;"",E13="Ausgabe",F13&lt;&gt;"Anlagenkauf (Abschreibung über Anlagenverzeichnis)",F13&lt;&gt;"USt-Zahllast/-Gutschrift (nicht ergebniswirksam)"),I13,"")</f>
        <v/>
      </c>
      <c r="M13" s="18">
        <f>IF(B13="","",MONTH(B13))</f>
        <v/>
      </c>
      <c r="N13" s="18">
        <f>IF(B13="","",YEAR(B13))</f>
        <v/>
      </c>
    </row>
    <row r="14">
      <c r="A14" s="18">
        <f>IF(B14="","",ROW()-5)</f>
        <v/>
      </c>
      <c r="B14" s="19" t="n"/>
      <c r="C14" s="20" t="n"/>
      <c r="D14" s="20" t="n"/>
      <c r="E14" s="20" t="n"/>
      <c r="F14" s="20" t="n"/>
      <c r="G14" s="21" t="n"/>
      <c r="H14" s="22" t="n"/>
      <c r="I14" s="23">
        <f>IF(G14="","",ROUND(G14/(1+N(H14)),2))</f>
        <v/>
      </c>
      <c r="J14" s="23">
        <f>IF(G14="","",G14-I14)</f>
        <v/>
      </c>
      <c r="K14" s="23">
        <f>IF(AND(G14&lt;&gt;"",E14="Einnahme",F14&lt;&gt;"USt-Zahllast/-Gutschrift (nicht ergebniswirksam)"),I14,"")</f>
        <v/>
      </c>
      <c r="L14" s="23">
        <f>IF(AND(G14&lt;&gt;"",E14="Ausgabe",F14&lt;&gt;"Anlagenkauf (Abschreibung über Anlagenverzeichnis)",F14&lt;&gt;"USt-Zahllast/-Gutschrift (nicht ergebniswirksam)"),I14,"")</f>
        <v/>
      </c>
      <c r="M14" s="18">
        <f>IF(B14="","",MONTH(B14))</f>
        <v/>
      </c>
      <c r="N14" s="18">
        <f>IF(B14="","",YEAR(B14))</f>
        <v/>
      </c>
    </row>
    <row r="15">
      <c r="A15" s="18">
        <f>IF(B15="","",ROW()-5)</f>
        <v/>
      </c>
      <c r="B15" s="19" t="n"/>
      <c r="C15" s="20" t="n"/>
      <c r="D15" s="20" t="n"/>
      <c r="E15" s="20" t="n"/>
      <c r="F15" s="20" t="n"/>
      <c r="G15" s="21" t="n"/>
      <c r="H15" s="22" t="n"/>
      <c r="I15" s="23">
        <f>IF(G15="","",ROUND(G15/(1+N(H15)),2))</f>
        <v/>
      </c>
      <c r="J15" s="23">
        <f>IF(G15="","",G15-I15)</f>
        <v/>
      </c>
      <c r="K15" s="23">
        <f>IF(AND(G15&lt;&gt;"",E15="Einnahme",F15&lt;&gt;"USt-Zahllast/-Gutschrift (nicht ergebniswirksam)"),I15,"")</f>
        <v/>
      </c>
      <c r="L15" s="23">
        <f>IF(AND(G15&lt;&gt;"",E15="Ausgabe",F15&lt;&gt;"Anlagenkauf (Abschreibung über Anlagenverzeichnis)",F15&lt;&gt;"USt-Zahllast/-Gutschrift (nicht ergebniswirksam)"),I15,"")</f>
        <v/>
      </c>
      <c r="M15" s="18">
        <f>IF(B15="","",MONTH(B15))</f>
        <v/>
      </c>
      <c r="N15" s="18">
        <f>IF(B15="","",YEAR(B15))</f>
        <v/>
      </c>
    </row>
    <row r="16">
      <c r="A16" s="18">
        <f>IF(B16="","",ROW()-5)</f>
        <v/>
      </c>
      <c r="B16" s="19" t="n"/>
      <c r="C16" s="20" t="n"/>
      <c r="D16" s="20" t="n"/>
      <c r="E16" s="20" t="n"/>
      <c r="F16" s="20" t="n"/>
      <c r="G16" s="21" t="n"/>
      <c r="H16" s="22" t="n"/>
      <c r="I16" s="23">
        <f>IF(G16="","",ROUND(G16/(1+N(H16)),2))</f>
        <v/>
      </c>
      <c r="J16" s="23">
        <f>IF(G16="","",G16-I16)</f>
        <v/>
      </c>
      <c r="K16" s="23">
        <f>IF(AND(G16&lt;&gt;"",E16="Einnahme",F16&lt;&gt;"USt-Zahllast/-Gutschrift (nicht ergebniswirksam)"),I16,"")</f>
        <v/>
      </c>
      <c r="L16" s="23">
        <f>IF(AND(G16&lt;&gt;"",E16="Ausgabe",F16&lt;&gt;"Anlagenkauf (Abschreibung über Anlagenverzeichnis)",F16&lt;&gt;"USt-Zahllast/-Gutschrift (nicht ergebniswirksam)"),I16,"")</f>
        <v/>
      </c>
      <c r="M16" s="18">
        <f>IF(B16="","",MONTH(B16))</f>
        <v/>
      </c>
      <c r="N16" s="18">
        <f>IF(B16="","",YEAR(B16))</f>
        <v/>
      </c>
    </row>
    <row r="17">
      <c r="A17" s="18">
        <f>IF(B17="","",ROW()-5)</f>
        <v/>
      </c>
      <c r="B17" s="19" t="n"/>
      <c r="C17" s="20" t="n"/>
      <c r="D17" s="20" t="n"/>
      <c r="E17" s="20" t="n"/>
      <c r="F17" s="20" t="n"/>
      <c r="G17" s="21" t="n"/>
      <c r="H17" s="22" t="n"/>
      <c r="I17" s="23">
        <f>IF(G17="","",ROUND(G17/(1+N(H17)),2))</f>
        <v/>
      </c>
      <c r="J17" s="23">
        <f>IF(G17="","",G17-I17)</f>
        <v/>
      </c>
      <c r="K17" s="23">
        <f>IF(AND(G17&lt;&gt;"",E17="Einnahme",F17&lt;&gt;"USt-Zahllast/-Gutschrift (nicht ergebniswirksam)"),I17,"")</f>
        <v/>
      </c>
      <c r="L17" s="23">
        <f>IF(AND(G17&lt;&gt;"",E17="Ausgabe",F17&lt;&gt;"Anlagenkauf (Abschreibung über Anlagenverzeichnis)",F17&lt;&gt;"USt-Zahllast/-Gutschrift (nicht ergebniswirksam)"),I17,"")</f>
        <v/>
      </c>
      <c r="M17" s="18">
        <f>IF(B17="","",MONTH(B17))</f>
        <v/>
      </c>
      <c r="N17" s="18">
        <f>IF(B17="","",YEAR(B17))</f>
        <v/>
      </c>
    </row>
    <row r="18">
      <c r="A18" s="18">
        <f>IF(B18="","",ROW()-5)</f>
        <v/>
      </c>
      <c r="B18" s="19" t="n"/>
      <c r="C18" s="20" t="n"/>
      <c r="D18" s="20" t="n"/>
      <c r="E18" s="20" t="n"/>
      <c r="F18" s="20" t="n"/>
      <c r="G18" s="21" t="n"/>
      <c r="H18" s="22" t="n"/>
      <c r="I18" s="23">
        <f>IF(G18="","",ROUND(G18/(1+N(H18)),2))</f>
        <v/>
      </c>
      <c r="J18" s="23">
        <f>IF(G18="","",G18-I18)</f>
        <v/>
      </c>
      <c r="K18" s="23">
        <f>IF(AND(G18&lt;&gt;"",E18="Einnahme",F18&lt;&gt;"USt-Zahllast/-Gutschrift (nicht ergebniswirksam)"),I18,"")</f>
        <v/>
      </c>
      <c r="L18" s="23">
        <f>IF(AND(G18&lt;&gt;"",E18="Ausgabe",F18&lt;&gt;"Anlagenkauf (Abschreibung über Anlagenverzeichnis)",F18&lt;&gt;"USt-Zahllast/-Gutschrift (nicht ergebniswirksam)"),I18,"")</f>
        <v/>
      </c>
      <c r="M18" s="18">
        <f>IF(B18="","",MONTH(B18))</f>
        <v/>
      </c>
      <c r="N18" s="18">
        <f>IF(B18="","",YEAR(B18))</f>
        <v/>
      </c>
    </row>
    <row r="19">
      <c r="A19" s="18">
        <f>IF(B19="","",ROW()-5)</f>
        <v/>
      </c>
      <c r="B19" s="19" t="n"/>
      <c r="C19" s="20" t="n"/>
      <c r="D19" s="20" t="n"/>
      <c r="E19" s="20" t="n"/>
      <c r="F19" s="20" t="n"/>
      <c r="G19" s="21" t="n"/>
      <c r="H19" s="22" t="n"/>
      <c r="I19" s="23">
        <f>IF(G19="","",ROUND(G19/(1+N(H19)),2))</f>
        <v/>
      </c>
      <c r="J19" s="23">
        <f>IF(G19="","",G19-I19)</f>
        <v/>
      </c>
      <c r="K19" s="23">
        <f>IF(AND(G19&lt;&gt;"",E19="Einnahme",F19&lt;&gt;"USt-Zahllast/-Gutschrift (nicht ergebniswirksam)"),I19,"")</f>
        <v/>
      </c>
      <c r="L19" s="23">
        <f>IF(AND(G19&lt;&gt;"",E19="Ausgabe",F19&lt;&gt;"Anlagenkauf (Abschreibung über Anlagenverzeichnis)",F19&lt;&gt;"USt-Zahllast/-Gutschrift (nicht ergebniswirksam)"),I19,"")</f>
        <v/>
      </c>
      <c r="M19" s="18">
        <f>IF(B19="","",MONTH(B19))</f>
        <v/>
      </c>
      <c r="N19" s="18">
        <f>IF(B19="","",YEAR(B19))</f>
        <v/>
      </c>
    </row>
    <row r="20">
      <c r="A20" s="18">
        <f>IF(B20="","",ROW()-5)</f>
        <v/>
      </c>
      <c r="B20" s="19" t="n"/>
      <c r="C20" s="20" t="n"/>
      <c r="D20" s="20" t="n"/>
      <c r="E20" s="20" t="n"/>
      <c r="F20" s="20" t="n"/>
      <c r="G20" s="21" t="n"/>
      <c r="H20" s="22" t="n"/>
      <c r="I20" s="23">
        <f>IF(G20="","",ROUND(G20/(1+N(H20)),2))</f>
        <v/>
      </c>
      <c r="J20" s="23">
        <f>IF(G20="","",G20-I20)</f>
        <v/>
      </c>
      <c r="K20" s="23">
        <f>IF(AND(G20&lt;&gt;"",E20="Einnahme",F20&lt;&gt;"USt-Zahllast/-Gutschrift (nicht ergebniswirksam)"),I20,"")</f>
        <v/>
      </c>
      <c r="L20" s="23">
        <f>IF(AND(G20&lt;&gt;"",E20="Ausgabe",F20&lt;&gt;"Anlagenkauf (Abschreibung über Anlagenverzeichnis)",F20&lt;&gt;"USt-Zahllast/-Gutschrift (nicht ergebniswirksam)"),I20,"")</f>
        <v/>
      </c>
      <c r="M20" s="18">
        <f>IF(B20="","",MONTH(B20))</f>
        <v/>
      </c>
      <c r="N20" s="18">
        <f>IF(B20="","",YEAR(B20))</f>
        <v/>
      </c>
    </row>
    <row r="21">
      <c r="A21" s="18">
        <f>IF(B21="","",ROW()-5)</f>
        <v/>
      </c>
      <c r="B21" s="19" t="n"/>
      <c r="C21" s="20" t="n"/>
      <c r="D21" s="20" t="n"/>
      <c r="E21" s="20" t="n"/>
      <c r="F21" s="20" t="n"/>
      <c r="G21" s="21" t="n"/>
      <c r="H21" s="22" t="n"/>
      <c r="I21" s="23">
        <f>IF(G21="","",ROUND(G21/(1+N(H21)),2))</f>
        <v/>
      </c>
      <c r="J21" s="23">
        <f>IF(G21="","",G21-I21)</f>
        <v/>
      </c>
      <c r="K21" s="23">
        <f>IF(AND(G21&lt;&gt;"",E21="Einnahme",F21&lt;&gt;"USt-Zahllast/-Gutschrift (nicht ergebniswirksam)"),I21,"")</f>
        <v/>
      </c>
      <c r="L21" s="23">
        <f>IF(AND(G21&lt;&gt;"",E21="Ausgabe",F21&lt;&gt;"Anlagenkauf (Abschreibung über Anlagenverzeichnis)",F21&lt;&gt;"USt-Zahllast/-Gutschrift (nicht ergebniswirksam)"),I21,"")</f>
        <v/>
      </c>
      <c r="M21" s="18">
        <f>IF(B21="","",MONTH(B21))</f>
        <v/>
      </c>
      <c r="N21" s="18">
        <f>IF(B21="","",YEAR(B21))</f>
        <v/>
      </c>
    </row>
    <row r="22">
      <c r="A22" s="18">
        <f>IF(B22="","",ROW()-5)</f>
        <v/>
      </c>
      <c r="B22" s="19" t="n"/>
      <c r="C22" s="20" t="n"/>
      <c r="D22" s="20" t="n"/>
      <c r="E22" s="20" t="n"/>
      <c r="F22" s="20" t="n"/>
      <c r="G22" s="21" t="n"/>
      <c r="H22" s="22" t="n"/>
      <c r="I22" s="23">
        <f>IF(G22="","",ROUND(G22/(1+N(H22)),2))</f>
        <v/>
      </c>
      <c r="J22" s="23">
        <f>IF(G22="","",G22-I22)</f>
        <v/>
      </c>
      <c r="K22" s="23">
        <f>IF(AND(G22&lt;&gt;"",E22="Einnahme",F22&lt;&gt;"USt-Zahllast/-Gutschrift (nicht ergebniswirksam)"),I22,"")</f>
        <v/>
      </c>
      <c r="L22" s="23">
        <f>IF(AND(G22&lt;&gt;"",E22="Ausgabe",F22&lt;&gt;"Anlagenkauf (Abschreibung über Anlagenverzeichnis)",F22&lt;&gt;"USt-Zahllast/-Gutschrift (nicht ergebniswirksam)"),I22,"")</f>
        <v/>
      </c>
      <c r="M22" s="18">
        <f>IF(B22="","",MONTH(B22))</f>
        <v/>
      </c>
      <c r="N22" s="18">
        <f>IF(B22="","",YEAR(B22))</f>
        <v/>
      </c>
    </row>
    <row r="23">
      <c r="A23" s="18">
        <f>IF(B23="","",ROW()-5)</f>
        <v/>
      </c>
      <c r="B23" s="19" t="n"/>
      <c r="C23" s="20" t="n"/>
      <c r="D23" s="20" t="n"/>
      <c r="E23" s="20" t="n"/>
      <c r="F23" s="20" t="n"/>
      <c r="G23" s="21" t="n"/>
      <c r="H23" s="22" t="n"/>
      <c r="I23" s="23">
        <f>IF(G23="","",ROUND(G23/(1+N(H23)),2))</f>
        <v/>
      </c>
      <c r="J23" s="23">
        <f>IF(G23="","",G23-I23)</f>
        <v/>
      </c>
      <c r="K23" s="23">
        <f>IF(AND(G23&lt;&gt;"",E23="Einnahme",F23&lt;&gt;"USt-Zahllast/-Gutschrift (nicht ergebniswirksam)"),I23,"")</f>
        <v/>
      </c>
      <c r="L23" s="23">
        <f>IF(AND(G23&lt;&gt;"",E23="Ausgabe",F23&lt;&gt;"Anlagenkauf (Abschreibung über Anlagenverzeichnis)",F23&lt;&gt;"USt-Zahllast/-Gutschrift (nicht ergebniswirksam)"),I23,"")</f>
        <v/>
      </c>
      <c r="M23" s="18">
        <f>IF(B23="","",MONTH(B23))</f>
        <v/>
      </c>
      <c r="N23" s="18">
        <f>IF(B23="","",YEAR(B23))</f>
        <v/>
      </c>
    </row>
    <row r="24">
      <c r="A24" s="18">
        <f>IF(B24="","",ROW()-5)</f>
        <v/>
      </c>
      <c r="B24" s="19" t="n"/>
      <c r="C24" s="20" t="n"/>
      <c r="D24" s="20" t="n"/>
      <c r="E24" s="20" t="n"/>
      <c r="F24" s="20" t="n"/>
      <c r="G24" s="21" t="n"/>
      <c r="H24" s="22" t="n"/>
      <c r="I24" s="23">
        <f>IF(G24="","",ROUND(G24/(1+N(H24)),2))</f>
        <v/>
      </c>
      <c r="J24" s="23">
        <f>IF(G24="","",G24-I24)</f>
        <v/>
      </c>
      <c r="K24" s="23">
        <f>IF(AND(G24&lt;&gt;"",E24="Einnahme",F24&lt;&gt;"USt-Zahllast/-Gutschrift (nicht ergebniswirksam)"),I24,"")</f>
        <v/>
      </c>
      <c r="L24" s="23">
        <f>IF(AND(G24&lt;&gt;"",E24="Ausgabe",F24&lt;&gt;"Anlagenkauf (Abschreibung über Anlagenverzeichnis)",F24&lt;&gt;"USt-Zahllast/-Gutschrift (nicht ergebniswirksam)"),I24,"")</f>
        <v/>
      </c>
      <c r="M24" s="18">
        <f>IF(B24="","",MONTH(B24))</f>
        <v/>
      </c>
      <c r="N24" s="18">
        <f>IF(B24="","",YEAR(B24))</f>
        <v/>
      </c>
    </row>
    <row r="25">
      <c r="A25" s="18">
        <f>IF(B25="","",ROW()-5)</f>
        <v/>
      </c>
      <c r="B25" s="19" t="n"/>
      <c r="C25" s="20" t="n"/>
      <c r="D25" s="20" t="n"/>
      <c r="E25" s="20" t="n"/>
      <c r="F25" s="20" t="n"/>
      <c r="G25" s="21" t="n"/>
      <c r="H25" s="22" t="n"/>
      <c r="I25" s="23">
        <f>IF(G25="","",ROUND(G25/(1+N(H25)),2))</f>
        <v/>
      </c>
      <c r="J25" s="23">
        <f>IF(G25="","",G25-I25)</f>
        <v/>
      </c>
      <c r="K25" s="23">
        <f>IF(AND(G25&lt;&gt;"",E25="Einnahme",F25&lt;&gt;"USt-Zahllast/-Gutschrift (nicht ergebniswirksam)"),I25,"")</f>
        <v/>
      </c>
      <c r="L25" s="23">
        <f>IF(AND(G25&lt;&gt;"",E25="Ausgabe",F25&lt;&gt;"Anlagenkauf (Abschreibung über Anlagenverzeichnis)",F25&lt;&gt;"USt-Zahllast/-Gutschrift (nicht ergebniswirksam)"),I25,"")</f>
        <v/>
      </c>
      <c r="M25" s="18">
        <f>IF(B25="","",MONTH(B25))</f>
        <v/>
      </c>
      <c r="N25" s="18">
        <f>IF(B25="","",YEAR(B25))</f>
        <v/>
      </c>
    </row>
    <row r="26">
      <c r="A26" s="18">
        <f>IF(B26="","",ROW()-5)</f>
        <v/>
      </c>
      <c r="B26" s="19" t="n"/>
      <c r="C26" s="20" t="n"/>
      <c r="D26" s="20" t="n"/>
      <c r="E26" s="20" t="n"/>
      <c r="F26" s="20" t="n"/>
      <c r="G26" s="21" t="n"/>
      <c r="H26" s="22" t="n"/>
      <c r="I26" s="23">
        <f>IF(G26="","",ROUND(G26/(1+N(H26)),2))</f>
        <v/>
      </c>
      <c r="J26" s="23">
        <f>IF(G26="","",G26-I26)</f>
        <v/>
      </c>
      <c r="K26" s="23">
        <f>IF(AND(G26&lt;&gt;"",E26="Einnahme",F26&lt;&gt;"USt-Zahllast/-Gutschrift (nicht ergebniswirksam)"),I26,"")</f>
        <v/>
      </c>
      <c r="L26" s="23">
        <f>IF(AND(G26&lt;&gt;"",E26="Ausgabe",F26&lt;&gt;"Anlagenkauf (Abschreibung über Anlagenverzeichnis)",F26&lt;&gt;"USt-Zahllast/-Gutschrift (nicht ergebniswirksam)"),I26,"")</f>
        <v/>
      </c>
      <c r="M26" s="18">
        <f>IF(B26="","",MONTH(B26))</f>
        <v/>
      </c>
      <c r="N26" s="18">
        <f>IF(B26="","",YEAR(B26))</f>
        <v/>
      </c>
    </row>
    <row r="27">
      <c r="A27" s="18">
        <f>IF(B27="","",ROW()-5)</f>
        <v/>
      </c>
      <c r="B27" s="19" t="n"/>
      <c r="C27" s="20" t="n"/>
      <c r="D27" s="20" t="n"/>
      <c r="E27" s="20" t="n"/>
      <c r="F27" s="20" t="n"/>
      <c r="G27" s="21" t="n"/>
      <c r="H27" s="22" t="n"/>
      <c r="I27" s="23">
        <f>IF(G27="","",ROUND(G27/(1+N(H27)),2))</f>
        <v/>
      </c>
      <c r="J27" s="23">
        <f>IF(G27="","",G27-I27)</f>
        <v/>
      </c>
      <c r="K27" s="23">
        <f>IF(AND(G27&lt;&gt;"",E27="Einnahme",F27&lt;&gt;"USt-Zahllast/-Gutschrift (nicht ergebniswirksam)"),I27,"")</f>
        <v/>
      </c>
      <c r="L27" s="23">
        <f>IF(AND(G27&lt;&gt;"",E27="Ausgabe",F27&lt;&gt;"Anlagenkauf (Abschreibung über Anlagenverzeichnis)",F27&lt;&gt;"USt-Zahllast/-Gutschrift (nicht ergebniswirksam)"),I27,"")</f>
        <v/>
      </c>
      <c r="M27" s="18">
        <f>IF(B27="","",MONTH(B27))</f>
        <v/>
      </c>
      <c r="N27" s="18">
        <f>IF(B27="","",YEAR(B27))</f>
        <v/>
      </c>
    </row>
    <row r="28">
      <c r="A28" s="18">
        <f>IF(B28="","",ROW()-5)</f>
        <v/>
      </c>
      <c r="B28" s="19" t="n"/>
      <c r="C28" s="20" t="n"/>
      <c r="D28" s="20" t="n"/>
      <c r="E28" s="20" t="n"/>
      <c r="F28" s="20" t="n"/>
      <c r="G28" s="21" t="n"/>
      <c r="H28" s="22" t="n"/>
      <c r="I28" s="23">
        <f>IF(G28="","",ROUND(G28/(1+N(H28)),2))</f>
        <v/>
      </c>
      <c r="J28" s="23">
        <f>IF(G28="","",G28-I28)</f>
        <v/>
      </c>
      <c r="K28" s="23">
        <f>IF(AND(G28&lt;&gt;"",E28="Einnahme",F28&lt;&gt;"USt-Zahllast/-Gutschrift (nicht ergebniswirksam)"),I28,"")</f>
        <v/>
      </c>
      <c r="L28" s="23">
        <f>IF(AND(G28&lt;&gt;"",E28="Ausgabe",F28&lt;&gt;"Anlagenkauf (Abschreibung über Anlagenverzeichnis)",F28&lt;&gt;"USt-Zahllast/-Gutschrift (nicht ergebniswirksam)"),I28,"")</f>
        <v/>
      </c>
      <c r="M28" s="18">
        <f>IF(B28="","",MONTH(B28))</f>
        <v/>
      </c>
      <c r="N28" s="18">
        <f>IF(B28="","",YEAR(B28))</f>
        <v/>
      </c>
    </row>
    <row r="29">
      <c r="A29" s="18">
        <f>IF(B29="","",ROW()-5)</f>
        <v/>
      </c>
      <c r="B29" s="19" t="n"/>
      <c r="C29" s="20" t="n"/>
      <c r="D29" s="20" t="n"/>
      <c r="E29" s="20" t="n"/>
      <c r="F29" s="20" t="n"/>
      <c r="G29" s="21" t="n"/>
      <c r="H29" s="22" t="n"/>
      <c r="I29" s="23">
        <f>IF(G29="","",ROUND(G29/(1+N(H29)),2))</f>
        <v/>
      </c>
      <c r="J29" s="23">
        <f>IF(G29="","",G29-I29)</f>
        <v/>
      </c>
      <c r="K29" s="23">
        <f>IF(AND(G29&lt;&gt;"",E29="Einnahme",F29&lt;&gt;"USt-Zahllast/-Gutschrift (nicht ergebniswirksam)"),I29,"")</f>
        <v/>
      </c>
      <c r="L29" s="23">
        <f>IF(AND(G29&lt;&gt;"",E29="Ausgabe",F29&lt;&gt;"Anlagenkauf (Abschreibung über Anlagenverzeichnis)",F29&lt;&gt;"USt-Zahllast/-Gutschrift (nicht ergebniswirksam)"),I29,"")</f>
        <v/>
      </c>
      <c r="M29" s="18">
        <f>IF(B29="","",MONTH(B29))</f>
        <v/>
      </c>
      <c r="N29" s="18">
        <f>IF(B29="","",YEAR(B29))</f>
        <v/>
      </c>
    </row>
    <row r="30">
      <c r="A30" s="18">
        <f>IF(B30="","",ROW()-5)</f>
        <v/>
      </c>
      <c r="B30" s="19" t="n"/>
      <c r="C30" s="20" t="n"/>
      <c r="D30" s="20" t="n"/>
      <c r="E30" s="20" t="n"/>
      <c r="F30" s="20" t="n"/>
      <c r="G30" s="21" t="n"/>
      <c r="H30" s="22" t="n"/>
      <c r="I30" s="23">
        <f>IF(G30="","",ROUND(G30/(1+N(H30)),2))</f>
        <v/>
      </c>
      <c r="J30" s="23">
        <f>IF(G30="","",G30-I30)</f>
        <v/>
      </c>
      <c r="K30" s="23">
        <f>IF(AND(G30&lt;&gt;"",E30="Einnahme",F30&lt;&gt;"USt-Zahllast/-Gutschrift (nicht ergebniswirksam)"),I30,"")</f>
        <v/>
      </c>
      <c r="L30" s="23">
        <f>IF(AND(G30&lt;&gt;"",E30="Ausgabe",F30&lt;&gt;"Anlagenkauf (Abschreibung über Anlagenverzeichnis)",F30&lt;&gt;"USt-Zahllast/-Gutschrift (nicht ergebniswirksam)"),I30,"")</f>
        <v/>
      </c>
      <c r="M30" s="18">
        <f>IF(B30="","",MONTH(B30))</f>
        <v/>
      </c>
      <c r="N30" s="18">
        <f>IF(B30="","",YEAR(B30))</f>
        <v/>
      </c>
    </row>
    <row r="31">
      <c r="A31" s="18">
        <f>IF(B31="","",ROW()-5)</f>
        <v/>
      </c>
      <c r="B31" s="19" t="n"/>
      <c r="C31" s="20" t="n"/>
      <c r="D31" s="20" t="n"/>
      <c r="E31" s="20" t="n"/>
      <c r="F31" s="20" t="n"/>
      <c r="G31" s="21" t="n"/>
      <c r="H31" s="22" t="n"/>
      <c r="I31" s="23">
        <f>IF(G31="","",ROUND(G31/(1+N(H31)),2))</f>
        <v/>
      </c>
      <c r="J31" s="23">
        <f>IF(G31="","",G31-I31)</f>
        <v/>
      </c>
      <c r="K31" s="23">
        <f>IF(AND(G31&lt;&gt;"",E31="Einnahme",F31&lt;&gt;"USt-Zahllast/-Gutschrift (nicht ergebniswirksam)"),I31,"")</f>
        <v/>
      </c>
      <c r="L31" s="23">
        <f>IF(AND(G31&lt;&gt;"",E31="Ausgabe",F31&lt;&gt;"Anlagenkauf (Abschreibung über Anlagenverzeichnis)",F31&lt;&gt;"USt-Zahllast/-Gutschrift (nicht ergebniswirksam)"),I31,"")</f>
        <v/>
      </c>
      <c r="M31" s="18">
        <f>IF(B31="","",MONTH(B31))</f>
        <v/>
      </c>
      <c r="N31" s="18">
        <f>IF(B31="","",YEAR(B31))</f>
        <v/>
      </c>
    </row>
    <row r="32">
      <c r="A32" s="18">
        <f>IF(B32="","",ROW()-5)</f>
        <v/>
      </c>
      <c r="B32" s="19" t="n"/>
      <c r="C32" s="20" t="n"/>
      <c r="D32" s="20" t="n"/>
      <c r="E32" s="20" t="n"/>
      <c r="F32" s="20" t="n"/>
      <c r="G32" s="21" t="n"/>
      <c r="H32" s="22" t="n"/>
      <c r="I32" s="23">
        <f>IF(G32="","",ROUND(G32/(1+N(H32)),2))</f>
        <v/>
      </c>
      <c r="J32" s="23">
        <f>IF(G32="","",G32-I32)</f>
        <v/>
      </c>
      <c r="K32" s="23">
        <f>IF(AND(G32&lt;&gt;"",E32="Einnahme",F32&lt;&gt;"USt-Zahllast/-Gutschrift (nicht ergebniswirksam)"),I32,"")</f>
        <v/>
      </c>
      <c r="L32" s="23">
        <f>IF(AND(G32&lt;&gt;"",E32="Ausgabe",F32&lt;&gt;"Anlagenkauf (Abschreibung über Anlagenverzeichnis)",F32&lt;&gt;"USt-Zahllast/-Gutschrift (nicht ergebniswirksam)"),I32,"")</f>
        <v/>
      </c>
      <c r="M32" s="18">
        <f>IF(B32="","",MONTH(B32))</f>
        <v/>
      </c>
      <c r="N32" s="18">
        <f>IF(B32="","",YEAR(B32))</f>
        <v/>
      </c>
    </row>
    <row r="33">
      <c r="A33" s="18">
        <f>IF(B33="","",ROW()-5)</f>
        <v/>
      </c>
      <c r="B33" s="19" t="n"/>
      <c r="C33" s="20" t="n"/>
      <c r="D33" s="20" t="n"/>
      <c r="E33" s="20" t="n"/>
      <c r="F33" s="20" t="n"/>
      <c r="G33" s="21" t="n"/>
      <c r="H33" s="22" t="n"/>
      <c r="I33" s="23">
        <f>IF(G33="","",ROUND(G33/(1+N(H33)),2))</f>
        <v/>
      </c>
      <c r="J33" s="23">
        <f>IF(G33="","",G33-I33)</f>
        <v/>
      </c>
      <c r="K33" s="23">
        <f>IF(AND(G33&lt;&gt;"",E33="Einnahme",F33&lt;&gt;"USt-Zahllast/-Gutschrift (nicht ergebniswirksam)"),I33,"")</f>
        <v/>
      </c>
      <c r="L33" s="23">
        <f>IF(AND(G33&lt;&gt;"",E33="Ausgabe",F33&lt;&gt;"Anlagenkauf (Abschreibung über Anlagenverzeichnis)",F33&lt;&gt;"USt-Zahllast/-Gutschrift (nicht ergebniswirksam)"),I33,"")</f>
        <v/>
      </c>
      <c r="M33" s="18">
        <f>IF(B33="","",MONTH(B33))</f>
        <v/>
      </c>
      <c r="N33" s="18">
        <f>IF(B33="","",YEAR(B33))</f>
        <v/>
      </c>
    </row>
    <row r="34">
      <c r="A34" s="18">
        <f>IF(B34="","",ROW()-5)</f>
        <v/>
      </c>
      <c r="B34" s="19" t="n"/>
      <c r="C34" s="20" t="n"/>
      <c r="D34" s="20" t="n"/>
      <c r="E34" s="20" t="n"/>
      <c r="F34" s="20" t="n"/>
      <c r="G34" s="21" t="n"/>
      <c r="H34" s="22" t="n"/>
      <c r="I34" s="23">
        <f>IF(G34="","",ROUND(G34/(1+N(H34)),2))</f>
        <v/>
      </c>
      <c r="J34" s="23">
        <f>IF(G34="","",G34-I34)</f>
        <v/>
      </c>
      <c r="K34" s="23">
        <f>IF(AND(G34&lt;&gt;"",E34="Einnahme",F34&lt;&gt;"USt-Zahllast/-Gutschrift (nicht ergebniswirksam)"),I34,"")</f>
        <v/>
      </c>
      <c r="L34" s="23">
        <f>IF(AND(G34&lt;&gt;"",E34="Ausgabe",F34&lt;&gt;"Anlagenkauf (Abschreibung über Anlagenverzeichnis)",F34&lt;&gt;"USt-Zahllast/-Gutschrift (nicht ergebniswirksam)"),I34,"")</f>
        <v/>
      </c>
      <c r="M34" s="18">
        <f>IF(B34="","",MONTH(B34))</f>
        <v/>
      </c>
      <c r="N34" s="18">
        <f>IF(B34="","",YEAR(B34))</f>
        <v/>
      </c>
    </row>
    <row r="35">
      <c r="A35" s="18">
        <f>IF(B35="","",ROW()-5)</f>
        <v/>
      </c>
      <c r="B35" s="19" t="n"/>
      <c r="C35" s="20" t="n"/>
      <c r="D35" s="20" t="n"/>
      <c r="E35" s="20" t="n"/>
      <c r="F35" s="20" t="n"/>
      <c r="G35" s="21" t="n"/>
      <c r="H35" s="22" t="n"/>
      <c r="I35" s="23">
        <f>IF(G35="","",ROUND(G35/(1+N(H35)),2))</f>
        <v/>
      </c>
      <c r="J35" s="23">
        <f>IF(G35="","",G35-I35)</f>
        <v/>
      </c>
      <c r="K35" s="23">
        <f>IF(AND(G35&lt;&gt;"",E35="Einnahme",F35&lt;&gt;"USt-Zahllast/-Gutschrift (nicht ergebniswirksam)"),I35,"")</f>
        <v/>
      </c>
      <c r="L35" s="23">
        <f>IF(AND(G35&lt;&gt;"",E35="Ausgabe",F35&lt;&gt;"Anlagenkauf (Abschreibung über Anlagenverzeichnis)",F35&lt;&gt;"USt-Zahllast/-Gutschrift (nicht ergebniswirksam)"),I35,"")</f>
        <v/>
      </c>
      <c r="M35" s="18">
        <f>IF(B35="","",MONTH(B35))</f>
        <v/>
      </c>
      <c r="N35" s="18">
        <f>IF(B35="","",YEAR(B35))</f>
        <v/>
      </c>
    </row>
    <row r="36">
      <c r="A36" s="18">
        <f>IF(B36="","",ROW()-5)</f>
        <v/>
      </c>
      <c r="B36" s="19" t="n"/>
      <c r="C36" s="20" t="n"/>
      <c r="D36" s="20" t="n"/>
      <c r="E36" s="20" t="n"/>
      <c r="F36" s="20" t="n"/>
      <c r="G36" s="21" t="n"/>
      <c r="H36" s="22" t="n"/>
      <c r="I36" s="23">
        <f>IF(G36="","",ROUND(G36/(1+N(H36)),2))</f>
        <v/>
      </c>
      <c r="J36" s="23">
        <f>IF(G36="","",G36-I36)</f>
        <v/>
      </c>
      <c r="K36" s="23">
        <f>IF(AND(G36&lt;&gt;"",E36="Einnahme",F36&lt;&gt;"USt-Zahllast/-Gutschrift (nicht ergebniswirksam)"),I36,"")</f>
        <v/>
      </c>
      <c r="L36" s="23">
        <f>IF(AND(G36&lt;&gt;"",E36="Ausgabe",F36&lt;&gt;"Anlagenkauf (Abschreibung über Anlagenverzeichnis)",F36&lt;&gt;"USt-Zahllast/-Gutschrift (nicht ergebniswirksam)"),I36,"")</f>
        <v/>
      </c>
      <c r="M36" s="18">
        <f>IF(B36="","",MONTH(B36))</f>
        <v/>
      </c>
      <c r="N36" s="18">
        <f>IF(B36="","",YEAR(B36))</f>
        <v/>
      </c>
    </row>
    <row r="37">
      <c r="A37" s="18">
        <f>IF(B37="","",ROW()-5)</f>
        <v/>
      </c>
      <c r="B37" s="19" t="n"/>
      <c r="C37" s="20" t="n"/>
      <c r="D37" s="20" t="n"/>
      <c r="E37" s="20" t="n"/>
      <c r="F37" s="20" t="n"/>
      <c r="G37" s="21" t="n"/>
      <c r="H37" s="22" t="n"/>
      <c r="I37" s="23">
        <f>IF(G37="","",ROUND(G37/(1+N(H37)),2))</f>
        <v/>
      </c>
      <c r="J37" s="23">
        <f>IF(G37="","",G37-I37)</f>
        <v/>
      </c>
      <c r="K37" s="23">
        <f>IF(AND(G37&lt;&gt;"",E37="Einnahme",F37&lt;&gt;"USt-Zahllast/-Gutschrift (nicht ergebniswirksam)"),I37,"")</f>
        <v/>
      </c>
      <c r="L37" s="23">
        <f>IF(AND(G37&lt;&gt;"",E37="Ausgabe",F37&lt;&gt;"Anlagenkauf (Abschreibung über Anlagenverzeichnis)",F37&lt;&gt;"USt-Zahllast/-Gutschrift (nicht ergebniswirksam)"),I37,"")</f>
        <v/>
      </c>
      <c r="M37" s="18">
        <f>IF(B37="","",MONTH(B37))</f>
        <v/>
      </c>
      <c r="N37" s="18">
        <f>IF(B37="","",YEAR(B37))</f>
        <v/>
      </c>
    </row>
    <row r="38">
      <c r="A38" s="18">
        <f>IF(B38="","",ROW()-5)</f>
        <v/>
      </c>
      <c r="B38" s="19" t="n"/>
      <c r="C38" s="20" t="n"/>
      <c r="D38" s="20" t="n"/>
      <c r="E38" s="20" t="n"/>
      <c r="F38" s="20" t="n"/>
      <c r="G38" s="21" t="n"/>
      <c r="H38" s="22" t="n"/>
      <c r="I38" s="23">
        <f>IF(G38="","",ROUND(G38/(1+N(H38)),2))</f>
        <v/>
      </c>
      <c r="J38" s="23">
        <f>IF(G38="","",G38-I38)</f>
        <v/>
      </c>
      <c r="K38" s="23">
        <f>IF(AND(G38&lt;&gt;"",E38="Einnahme",F38&lt;&gt;"USt-Zahllast/-Gutschrift (nicht ergebniswirksam)"),I38,"")</f>
        <v/>
      </c>
      <c r="L38" s="23">
        <f>IF(AND(G38&lt;&gt;"",E38="Ausgabe",F38&lt;&gt;"Anlagenkauf (Abschreibung über Anlagenverzeichnis)",F38&lt;&gt;"USt-Zahllast/-Gutschrift (nicht ergebniswirksam)"),I38,"")</f>
        <v/>
      </c>
      <c r="M38" s="18">
        <f>IF(B38="","",MONTH(B38))</f>
        <v/>
      </c>
      <c r="N38" s="18">
        <f>IF(B38="","",YEAR(B38))</f>
        <v/>
      </c>
    </row>
    <row r="39">
      <c r="A39" s="18">
        <f>IF(B39="","",ROW()-5)</f>
        <v/>
      </c>
      <c r="B39" s="19" t="n"/>
      <c r="C39" s="20" t="n"/>
      <c r="D39" s="20" t="n"/>
      <c r="E39" s="20" t="n"/>
      <c r="F39" s="20" t="n"/>
      <c r="G39" s="21" t="n"/>
      <c r="H39" s="22" t="n"/>
      <c r="I39" s="23">
        <f>IF(G39="","",ROUND(G39/(1+N(H39)),2))</f>
        <v/>
      </c>
      <c r="J39" s="23">
        <f>IF(G39="","",G39-I39)</f>
        <v/>
      </c>
      <c r="K39" s="23">
        <f>IF(AND(G39&lt;&gt;"",E39="Einnahme",F39&lt;&gt;"USt-Zahllast/-Gutschrift (nicht ergebniswirksam)"),I39,"")</f>
        <v/>
      </c>
      <c r="L39" s="23">
        <f>IF(AND(G39&lt;&gt;"",E39="Ausgabe",F39&lt;&gt;"Anlagenkauf (Abschreibung über Anlagenverzeichnis)",F39&lt;&gt;"USt-Zahllast/-Gutschrift (nicht ergebniswirksam)"),I39,"")</f>
        <v/>
      </c>
      <c r="M39" s="18">
        <f>IF(B39="","",MONTH(B39))</f>
        <v/>
      </c>
      <c r="N39" s="18">
        <f>IF(B39="","",YEAR(B39))</f>
        <v/>
      </c>
    </row>
    <row r="40">
      <c r="A40" s="18">
        <f>IF(B40="","",ROW()-5)</f>
        <v/>
      </c>
      <c r="B40" s="19" t="n"/>
      <c r="C40" s="20" t="n"/>
      <c r="D40" s="20" t="n"/>
      <c r="E40" s="20" t="n"/>
      <c r="F40" s="20" t="n"/>
      <c r="G40" s="21" t="n"/>
      <c r="H40" s="22" t="n"/>
      <c r="I40" s="23">
        <f>IF(G40="","",ROUND(G40/(1+N(H40)),2))</f>
        <v/>
      </c>
      <c r="J40" s="23">
        <f>IF(G40="","",G40-I40)</f>
        <v/>
      </c>
      <c r="K40" s="23">
        <f>IF(AND(G40&lt;&gt;"",E40="Einnahme",F40&lt;&gt;"USt-Zahllast/-Gutschrift (nicht ergebniswirksam)"),I40,"")</f>
        <v/>
      </c>
      <c r="L40" s="23">
        <f>IF(AND(G40&lt;&gt;"",E40="Ausgabe",F40&lt;&gt;"Anlagenkauf (Abschreibung über Anlagenverzeichnis)",F40&lt;&gt;"USt-Zahllast/-Gutschrift (nicht ergebniswirksam)"),I40,"")</f>
        <v/>
      </c>
      <c r="M40" s="18">
        <f>IF(B40="","",MONTH(B40))</f>
        <v/>
      </c>
      <c r="N40" s="18">
        <f>IF(B40="","",YEAR(B40))</f>
        <v/>
      </c>
    </row>
    <row r="41">
      <c r="A41" s="18">
        <f>IF(B41="","",ROW()-5)</f>
        <v/>
      </c>
      <c r="B41" s="19" t="n"/>
      <c r="C41" s="20" t="n"/>
      <c r="D41" s="20" t="n"/>
      <c r="E41" s="20" t="n"/>
      <c r="F41" s="20" t="n"/>
      <c r="G41" s="21" t="n"/>
      <c r="H41" s="22" t="n"/>
      <c r="I41" s="23">
        <f>IF(G41="","",ROUND(G41/(1+N(H41)),2))</f>
        <v/>
      </c>
      <c r="J41" s="23">
        <f>IF(G41="","",G41-I41)</f>
        <v/>
      </c>
      <c r="K41" s="23">
        <f>IF(AND(G41&lt;&gt;"",E41="Einnahme",F41&lt;&gt;"USt-Zahllast/-Gutschrift (nicht ergebniswirksam)"),I41,"")</f>
        <v/>
      </c>
      <c r="L41" s="23">
        <f>IF(AND(G41&lt;&gt;"",E41="Ausgabe",F41&lt;&gt;"Anlagenkauf (Abschreibung über Anlagenverzeichnis)",F41&lt;&gt;"USt-Zahllast/-Gutschrift (nicht ergebniswirksam)"),I41,"")</f>
        <v/>
      </c>
      <c r="M41" s="18">
        <f>IF(B41="","",MONTH(B41))</f>
        <v/>
      </c>
      <c r="N41" s="18">
        <f>IF(B41="","",YEAR(B41))</f>
        <v/>
      </c>
    </row>
    <row r="42">
      <c r="A42" s="18">
        <f>IF(B42="","",ROW()-5)</f>
        <v/>
      </c>
      <c r="B42" s="19" t="n"/>
      <c r="C42" s="20" t="n"/>
      <c r="D42" s="20" t="n"/>
      <c r="E42" s="20" t="n"/>
      <c r="F42" s="20" t="n"/>
      <c r="G42" s="21" t="n"/>
      <c r="H42" s="22" t="n"/>
      <c r="I42" s="23">
        <f>IF(G42="","",ROUND(G42/(1+N(H42)),2))</f>
        <v/>
      </c>
      <c r="J42" s="23">
        <f>IF(G42="","",G42-I42)</f>
        <v/>
      </c>
      <c r="K42" s="23">
        <f>IF(AND(G42&lt;&gt;"",E42="Einnahme",F42&lt;&gt;"USt-Zahllast/-Gutschrift (nicht ergebniswirksam)"),I42,"")</f>
        <v/>
      </c>
      <c r="L42" s="23">
        <f>IF(AND(G42&lt;&gt;"",E42="Ausgabe",F42&lt;&gt;"Anlagenkauf (Abschreibung über Anlagenverzeichnis)",F42&lt;&gt;"USt-Zahllast/-Gutschrift (nicht ergebniswirksam)"),I42,"")</f>
        <v/>
      </c>
      <c r="M42" s="18">
        <f>IF(B42="","",MONTH(B42))</f>
        <v/>
      </c>
      <c r="N42" s="18">
        <f>IF(B42="","",YEAR(B42))</f>
        <v/>
      </c>
    </row>
    <row r="43">
      <c r="A43" s="18">
        <f>IF(B43="","",ROW()-5)</f>
        <v/>
      </c>
      <c r="B43" s="19" t="n"/>
      <c r="C43" s="20" t="n"/>
      <c r="D43" s="20" t="n"/>
      <c r="E43" s="20" t="n"/>
      <c r="F43" s="20" t="n"/>
      <c r="G43" s="21" t="n"/>
      <c r="H43" s="22" t="n"/>
      <c r="I43" s="23">
        <f>IF(G43="","",ROUND(G43/(1+N(H43)),2))</f>
        <v/>
      </c>
      <c r="J43" s="23">
        <f>IF(G43="","",G43-I43)</f>
        <v/>
      </c>
      <c r="K43" s="23">
        <f>IF(AND(G43&lt;&gt;"",E43="Einnahme",F43&lt;&gt;"USt-Zahllast/-Gutschrift (nicht ergebniswirksam)"),I43,"")</f>
        <v/>
      </c>
      <c r="L43" s="23">
        <f>IF(AND(G43&lt;&gt;"",E43="Ausgabe",F43&lt;&gt;"Anlagenkauf (Abschreibung über Anlagenverzeichnis)",F43&lt;&gt;"USt-Zahllast/-Gutschrift (nicht ergebniswirksam)"),I43,"")</f>
        <v/>
      </c>
      <c r="M43" s="18">
        <f>IF(B43="","",MONTH(B43))</f>
        <v/>
      </c>
      <c r="N43" s="18">
        <f>IF(B43="","",YEAR(B43))</f>
        <v/>
      </c>
    </row>
    <row r="44">
      <c r="A44" s="18">
        <f>IF(B44="","",ROW()-5)</f>
        <v/>
      </c>
      <c r="B44" s="19" t="n"/>
      <c r="C44" s="20" t="n"/>
      <c r="D44" s="20" t="n"/>
      <c r="E44" s="20" t="n"/>
      <c r="F44" s="20" t="n"/>
      <c r="G44" s="21" t="n"/>
      <c r="H44" s="22" t="n"/>
      <c r="I44" s="23">
        <f>IF(G44="","",ROUND(G44/(1+N(H44)),2))</f>
        <v/>
      </c>
      <c r="J44" s="23">
        <f>IF(G44="","",G44-I44)</f>
        <v/>
      </c>
      <c r="K44" s="23">
        <f>IF(AND(G44&lt;&gt;"",E44="Einnahme",F44&lt;&gt;"USt-Zahllast/-Gutschrift (nicht ergebniswirksam)"),I44,"")</f>
        <v/>
      </c>
      <c r="L44" s="23">
        <f>IF(AND(G44&lt;&gt;"",E44="Ausgabe",F44&lt;&gt;"Anlagenkauf (Abschreibung über Anlagenverzeichnis)",F44&lt;&gt;"USt-Zahllast/-Gutschrift (nicht ergebniswirksam)"),I44,"")</f>
        <v/>
      </c>
      <c r="M44" s="18">
        <f>IF(B44="","",MONTH(B44))</f>
        <v/>
      </c>
      <c r="N44" s="18">
        <f>IF(B44="","",YEAR(B44))</f>
        <v/>
      </c>
    </row>
    <row r="45">
      <c r="A45" s="18">
        <f>IF(B45="","",ROW()-5)</f>
        <v/>
      </c>
      <c r="B45" s="19" t="n"/>
      <c r="C45" s="20" t="n"/>
      <c r="D45" s="20" t="n"/>
      <c r="E45" s="20" t="n"/>
      <c r="F45" s="20" t="n"/>
      <c r="G45" s="21" t="n"/>
      <c r="H45" s="22" t="n"/>
      <c r="I45" s="23">
        <f>IF(G45="","",ROUND(G45/(1+N(H45)),2))</f>
        <v/>
      </c>
      <c r="J45" s="23">
        <f>IF(G45="","",G45-I45)</f>
        <v/>
      </c>
      <c r="K45" s="23">
        <f>IF(AND(G45&lt;&gt;"",E45="Einnahme",F45&lt;&gt;"USt-Zahllast/-Gutschrift (nicht ergebniswirksam)"),I45,"")</f>
        <v/>
      </c>
      <c r="L45" s="23">
        <f>IF(AND(G45&lt;&gt;"",E45="Ausgabe",F45&lt;&gt;"Anlagenkauf (Abschreibung über Anlagenverzeichnis)",F45&lt;&gt;"USt-Zahllast/-Gutschrift (nicht ergebniswirksam)"),I45,"")</f>
        <v/>
      </c>
      <c r="M45" s="18">
        <f>IF(B45="","",MONTH(B45))</f>
        <v/>
      </c>
      <c r="N45" s="18">
        <f>IF(B45="","",YEAR(B45))</f>
        <v/>
      </c>
    </row>
    <row r="46">
      <c r="A46" s="18">
        <f>IF(B46="","",ROW()-5)</f>
        <v/>
      </c>
      <c r="B46" s="19" t="n"/>
      <c r="C46" s="20" t="n"/>
      <c r="D46" s="20" t="n"/>
      <c r="E46" s="20" t="n"/>
      <c r="F46" s="20" t="n"/>
      <c r="G46" s="21" t="n"/>
      <c r="H46" s="22" t="n"/>
      <c r="I46" s="23">
        <f>IF(G46="","",ROUND(G46/(1+N(H46)),2))</f>
        <v/>
      </c>
      <c r="J46" s="23">
        <f>IF(G46="","",G46-I46)</f>
        <v/>
      </c>
      <c r="K46" s="23">
        <f>IF(AND(G46&lt;&gt;"",E46="Einnahme",F46&lt;&gt;"USt-Zahllast/-Gutschrift (nicht ergebniswirksam)"),I46,"")</f>
        <v/>
      </c>
      <c r="L46" s="23">
        <f>IF(AND(G46&lt;&gt;"",E46="Ausgabe",F46&lt;&gt;"Anlagenkauf (Abschreibung über Anlagenverzeichnis)",F46&lt;&gt;"USt-Zahllast/-Gutschrift (nicht ergebniswirksam)"),I46,"")</f>
        <v/>
      </c>
      <c r="M46" s="18">
        <f>IF(B46="","",MONTH(B46))</f>
        <v/>
      </c>
      <c r="N46" s="18">
        <f>IF(B46="","",YEAR(B46))</f>
        <v/>
      </c>
    </row>
    <row r="47">
      <c r="A47" s="18">
        <f>IF(B47="","",ROW()-5)</f>
        <v/>
      </c>
      <c r="B47" s="19" t="n"/>
      <c r="C47" s="20" t="n"/>
      <c r="D47" s="20" t="n"/>
      <c r="E47" s="20" t="n"/>
      <c r="F47" s="20" t="n"/>
      <c r="G47" s="21" t="n"/>
      <c r="H47" s="22" t="n"/>
      <c r="I47" s="23">
        <f>IF(G47="","",ROUND(G47/(1+N(H47)),2))</f>
        <v/>
      </c>
      <c r="J47" s="23">
        <f>IF(G47="","",G47-I47)</f>
        <v/>
      </c>
      <c r="K47" s="23">
        <f>IF(AND(G47&lt;&gt;"",E47="Einnahme",F47&lt;&gt;"USt-Zahllast/-Gutschrift (nicht ergebniswirksam)"),I47,"")</f>
        <v/>
      </c>
      <c r="L47" s="23">
        <f>IF(AND(G47&lt;&gt;"",E47="Ausgabe",F47&lt;&gt;"Anlagenkauf (Abschreibung über Anlagenverzeichnis)",F47&lt;&gt;"USt-Zahllast/-Gutschrift (nicht ergebniswirksam)"),I47,"")</f>
        <v/>
      </c>
      <c r="M47" s="18">
        <f>IF(B47="","",MONTH(B47))</f>
        <v/>
      </c>
      <c r="N47" s="18">
        <f>IF(B47="","",YEAR(B47))</f>
        <v/>
      </c>
    </row>
    <row r="48">
      <c r="A48" s="18">
        <f>IF(B48="","",ROW()-5)</f>
        <v/>
      </c>
      <c r="B48" s="19" t="n"/>
      <c r="C48" s="20" t="n"/>
      <c r="D48" s="20" t="n"/>
      <c r="E48" s="20" t="n"/>
      <c r="F48" s="20" t="n"/>
      <c r="G48" s="21" t="n"/>
      <c r="H48" s="22" t="n"/>
      <c r="I48" s="23">
        <f>IF(G48="","",ROUND(G48/(1+N(H48)),2))</f>
        <v/>
      </c>
      <c r="J48" s="23">
        <f>IF(G48="","",G48-I48)</f>
        <v/>
      </c>
      <c r="K48" s="23">
        <f>IF(AND(G48&lt;&gt;"",E48="Einnahme",F48&lt;&gt;"USt-Zahllast/-Gutschrift (nicht ergebniswirksam)"),I48,"")</f>
        <v/>
      </c>
      <c r="L48" s="23">
        <f>IF(AND(G48&lt;&gt;"",E48="Ausgabe",F48&lt;&gt;"Anlagenkauf (Abschreibung über Anlagenverzeichnis)",F48&lt;&gt;"USt-Zahllast/-Gutschrift (nicht ergebniswirksam)"),I48,"")</f>
        <v/>
      </c>
      <c r="M48" s="18">
        <f>IF(B48="","",MONTH(B48))</f>
        <v/>
      </c>
      <c r="N48" s="18">
        <f>IF(B48="","",YEAR(B48))</f>
        <v/>
      </c>
    </row>
    <row r="49">
      <c r="A49" s="18">
        <f>IF(B49="","",ROW()-5)</f>
        <v/>
      </c>
      <c r="B49" s="19" t="n"/>
      <c r="C49" s="20" t="n"/>
      <c r="D49" s="20" t="n"/>
      <c r="E49" s="20" t="n"/>
      <c r="F49" s="20" t="n"/>
      <c r="G49" s="21" t="n"/>
      <c r="H49" s="22" t="n"/>
      <c r="I49" s="23">
        <f>IF(G49="","",ROUND(G49/(1+N(H49)),2))</f>
        <v/>
      </c>
      <c r="J49" s="23">
        <f>IF(G49="","",G49-I49)</f>
        <v/>
      </c>
      <c r="K49" s="23">
        <f>IF(AND(G49&lt;&gt;"",E49="Einnahme",F49&lt;&gt;"USt-Zahllast/-Gutschrift (nicht ergebniswirksam)"),I49,"")</f>
        <v/>
      </c>
      <c r="L49" s="23">
        <f>IF(AND(G49&lt;&gt;"",E49="Ausgabe",F49&lt;&gt;"Anlagenkauf (Abschreibung über Anlagenverzeichnis)",F49&lt;&gt;"USt-Zahllast/-Gutschrift (nicht ergebniswirksam)"),I49,"")</f>
        <v/>
      </c>
      <c r="M49" s="18">
        <f>IF(B49="","",MONTH(B49))</f>
        <v/>
      </c>
      <c r="N49" s="18">
        <f>IF(B49="","",YEAR(B49))</f>
        <v/>
      </c>
    </row>
    <row r="50">
      <c r="A50" s="18">
        <f>IF(B50="","",ROW()-5)</f>
        <v/>
      </c>
      <c r="B50" s="19" t="n"/>
      <c r="C50" s="20" t="n"/>
      <c r="D50" s="20" t="n"/>
      <c r="E50" s="20" t="n"/>
      <c r="F50" s="20" t="n"/>
      <c r="G50" s="21" t="n"/>
      <c r="H50" s="22" t="n"/>
      <c r="I50" s="23">
        <f>IF(G50="","",ROUND(G50/(1+N(H50)),2))</f>
        <v/>
      </c>
      <c r="J50" s="23">
        <f>IF(G50="","",G50-I50)</f>
        <v/>
      </c>
      <c r="K50" s="23">
        <f>IF(AND(G50&lt;&gt;"",E50="Einnahme",F50&lt;&gt;"USt-Zahllast/-Gutschrift (nicht ergebniswirksam)"),I50,"")</f>
        <v/>
      </c>
      <c r="L50" s="23">
        <f>IF(AND(G50&lt;&gt;"",E50="Ausgabe",F50&lt;&gt;"Anlagenkauf (Abschreibung über Anlagenverzeichnis)",F50&lt;&gt;"USt-Zahllast/-Gutschrift (nicht ergebniswirksam)"),I50,"")</f>
        <v/>
      </c>
      <c r="M50" s="18">
        <f>IF(B50="","",MONTH(B50))</f>
        <v/>
      </c>
      <c r="N50" s="18">
        <f>IF(B50="","",YEAR(B50))</f>
        <v/>
      </c>
    </row>
    <row r="51">
      <c r="A51" s="18">
        <f>IF(B51="","",ROW()-5)</f>
        <v/>
      </c>
      <c r="B51" s="19" t="n"/>
      <c r="C51" s="20" t="n"/>
      <c r="D51" s="20" t="n"/>
      <c r="E51" s="20" t="n"/>
      <c r="F51" s="20" t="n"/>
      <c r="G51" s="21" t="n"/>
      <c r="H51" s="22" t="n"/>
      <c r="I51" s="23">
        <f>IF(G51="","",ROUND(G51/(1+N(H51)),2))</f>
        <v/>
      </c>
      <c r="J51" s="23">
        <f>IF(G51="","",G51-I51)</f>
        <v/>
      </c>
      <c r="K51" s="23">
        <f>IF(AND(G51&lt;&gt;"",E51="Einnahme",F51&lt;&gt;"USt-Zahllast/-Gutschrift (nicht ergebniswirksam)"),I51,"")</f>
        <v/>
      </c>
      <c r="L51" s="23">
        <f>IF(AND(G51&lt;&gt;"",E51="Ausgabe",F51&lt;&gt;"Anlagenkauf (Abschreibung über Anlagenverzeichnis)",F51&lt;&gt;"USt-Zahllast/-Gutschrift (nicht ergebniswirksam)"),I51,"")</f>
        <v/>
      </c>
      <c r="M51" s="18">
        <f>IF(B51="","",MONTH(B51))</f>
        <v/>
      </c>
      <c r="N51" s="18">
        <f>IF(B51="","",YEAR(B51))</f>
        <v/>
      </c>
    </row>
    <row r="52">
      <c r="A52" s="18">
        <f>IF(B52="","",ROW()-5)</f>
        <v/>
      </c>
      <c r="B52" s="19" t="n"/>
      <c r="C52" s="20" t="n"/>
      <c r="D52" s="20" t="n"/>
      <c r="E52" s="20" t="n"/>
      <c r="F52" s="20" t="n"/>
      <c r="G52" s="21" t="n"/>
      <c r="H52" s="22" t="n"/>
      <c r="I52" s="23">
        <f>IF(G52="","",ROUND(G52/(1+N(H52)),2))</f>
        <v/>
      </c>
      <c r="J52" s="23">
        <f>IF(G52="","",G52-I52)</f>
        <v/>
      </c>
      <c r="K52" s="23">
        <f>IF(AND(G52&lt;&gt;"",E52="Einnahme",F52&lt;&gt;"USt-Zahllast/-Gutschrift (nicht ergebniswirksam)"),I52,"")</f>
        <v/>
      </c>
      <c r="L52" s="23">
        <f>IF(AND(G52&lt;&gt;"",E52="Ausgabe",F52&lt;&gt;"Anlagenkauf (Abschreibung über Anlagenverzeichnis)",F52&lt;&gt;"USt-Zahllast/-Gutschrift (nicht ergebniswirksam)"),I52,"")</f>
        <v/>
      </c>
      <c r="M52" s="18">
        <f>IF(B52="","",MONTH(B52))</f>
        <v/>
      </c>
      <c r="N52" s="18">
        <f>IF(B52="","",YEAR(B52))</f>
        <v/>
      </c>
    </row>
    <row r="53">
      <c r="A53" s="18">
        <f>IF(B53="","",ROW()-5)</f>
        <v/>
      </c>
      <c r="B53" s="19" t="n"/>
      <c r="C53" s="20" t="n"/>
      <c r="D53" s="20" t="n"/>
      <c r="E53" s="20" t="n"/>
      <c r="F53" s="20" t="n"/>
      <c r="G53" s="21" t="n"/>
      <c r="H53" s="22" t="n"/>
      <c r="I53" s="23">
        <f>IF(G53="","",ROUND(G53/(1+N(H53)),2))</f>
        <v/>
      </c>
      <c r="J53" s="23">
        <f>IF(G53="","",G53-I53)</f>
        <v/>
      </c>
      <c r="K53" s="23">
        <f>IF(AND(G53&lt;&gt;"",E53="Einnahme",F53&lt;&gt;"USt-Zahllast/-Gutschrift (nicht ergebniswirksam)"),I53,"")</f>
        <v/>
      </c>
      <c r="L53" s="23">
        <f>IF(AND(G53&lt;&gt;"",E53="Ausgabe",F53&lt;&gt;"Anlagenkauf (Abschreibung über Anlagenverzeichnis)",F53&lt;&gt;"USt-Zahllast/-Gutschrift (nicht ergebniswirksam)"),I53,"")</f>
        <v/>
      </c>
      <c r="M53" s="18">
        <f>IF(B53="","",MONTH(B53))</f>
        <v/>
      </c>
      <c r="N53" s="18">
        <f>IF(B53="","",YEAR(B53))</f>
        <v/>
      </c>
    </row>
    <row r="54">
      <c r="A54" s="18">
        <f>IF(B54="","",ROW()-5)</f>
        <v/>
      </c>
      <c r="B54" s="19" t="n"/>
      <c r="C54" s="20" t="n"/>
      <c r="D54" s="20" t="n"/>
      <c r="E54" s="20" t="n"/>
      <c r="F54" s="20" t="n"/>
      <c r="G54" s="21" t="n"/>
      <c r="H54" s="22" t="n"/>
      <c r="I54" s="23">
        <f>IF(G54="","",ROUND(G54/(1+N(H54)),2))</f>
        <v/>
      </c>
      <c r="J54" s="23">
        <f>IF(G54="","",G54-I54)</f>
        <v/>
      </c>
      <c r="K54" s="23">
        <f>IF(AND(G54&lt;&gt;"",E54="Einnahme",F54&lt;&gt;"USt-Zahllast/-Gutschrift (nicht ergebniswirksam)"),I54,"")</f>
        <v/>
      </c>
      <c r="L54" s="23">
        <f>IF(AND(G54&lt;&gt;"",E54="Ausgabe",F54&lt;&gt;"Anlagenkauf (Abschreibung über Anlagenverzeichnis)",F54&lt;&gt;"USt-Zahllast/-Gutschrift (nicht ergebniswirksam)"),I54,"")</f>
        <v/>
      </c>
      <c r="M54" s="18">
        <f>IF(B54="","",MONTH(B54))</f>
        <v/>
      </c>
      <c r="N54" s="18">
        <f>IF(B54="","",YEAR(B54))</f>
        <v/>
      </c>
    </row>
    <row r="55">
      <c r="A55" s="18">
        <f>IF(B55="","",ROW()-5)</f>
        <v/>
      </c>
      <c r="B55" s="19" t="n"/>
      <c r="C55" s="20" t="n"/>
      <c r="D55" s="20" t="n"/>
      <c r="E55" s="20" t="n"/>
      <c r="F55" s="20" t="n"/>
      <c r="G55" s="21" t="n"/>
      <c r="H55" s="22" t="n"/>
      <c r="I55" s="23">
        <f>IF(G55="","",ROUND(G55/(1+N(H55)),2))</f>
        <v/>
      </c>
      <c r="J55" s="23">
        <f>IF(G55="","",G55-I55)</f>
        <v/>
      </c>
      <c r="K55" s="23">
        <f>IF(AND(G55&lt;&gt;"",E55="Einnahme",F55&lt;&gt;"USt-Zahllast/-Gutschrift (nicht ergebniswirksam)"),I55,"")</f>
        <v/>
      </c>
      <c r="L55" s="23">
        <f>IF(AND(G55&lt;&gt;"",E55="Ausgabe",F55&lt;&gt;"Anlagenkauf (Abschreibung über Anlagenverzeichnis)",F55&lt;&gt;"USt-Zahllast/-Gutschrift (nicht ergebniswirksam)"),I55,"")</f>
        <v/>
      </c>
      <c r="M55" s="18">
        <f>IF(B55="","",MONTH(B55))</f>
        <v/>
      </c>
      <c r="N55" s="18">
        <f>IF(B55="","",YEAR(B55))</f>
        <v/>
      </c>
    </row>
    <row r="56">
      <c r="A56" s="18">
        <f>IF(B56="","",ROW()-5)</f>
        <v/>
      </c>
      <c r="B56" s="19" t="n"/>
      <c r="C56" s="20" t="n"/>
      <c r="D56" s="20" t="n"/>
      <c r="E56" s="20" t="n"/>
      <c r="F56" s="20" t="n"/>
      <c r="G56" s="21" t="n"/>
      <c r="H56" s="22" t="n"/>
      <c r="I56" s="23">
        <f>IF(G56="","",ROUND(G56/(1+N(H56)),2))</f>
        <v/>
      </c>
      <c r="J56" s="23">
        <f>IF(G56="","",G56-I56)</f>
        <v/>
      </c>
      <c r="K56" s="23">
        <f>IF(AND(G56&lt;&gt;"",E56="Einnahme",F56&lt;&gt;"USt-Zahllast/-Gutschrift (nicht ergebniswirksam)"),I56,"")</f>
        <v/>
      </c>
      <c r="L56" s="23">
        <f>IF(AND(G56&lt;&gt;"",E56="Ausgabe",F56&lt;&gt;"Anlagenkauf (Abschreibung über Anlagenverzeichnis)",F56&lt;&gt;"USt-Zahllast/-Gutschrift (nicht ergebniswirksam)"),I56,"")</f>
        <v/>
      </c>
      <c r="M56" s="18">
        <f>IF(B56="","",MONTH(B56))</f>
        <v/>
      </c>
      <c r="N56" s="18">
        <f>IF(B56="","",YEAR(B56))</f>
        <v/>
      </c>
    </row>
    <row r="57">
      <c r="A57" s="18">
        <f>IF(B57="","",ROW()-5)</f>
        <v/>
      </c>
      <c r="B57" s="19" t="n"/>
      <c r="C57" s="20" t="n"/>
      <c r="D57" s="20" t="n"/>
      <c r="E57" s="20" t="n"/>
      <c r="F57" s="20" t="n"/>
      <c r="G57" s="21" t="n"/>
      <c r="H57" s="22" t="n"/>
      <c r="I57" s="23">
        <f>IF(G57="","",ROUND(G57/(1+N(H57)),2))</f>
        <v/>
      </c>
      <c r="J57" s="23">
        <f>IF(G57="","",G57-I57)</f>
        <v/>
      </c>
      <c r="K57" s="23">
        <f>IF(AND(G57&lt;&gt;"",E57="Einnahme",F57&lt;&gt;"USt-Zahllast/-Gutschrift (nicht ergebniswirksam)"),I57,"")</f>
        <v/>
      </c>
      <c r="L57" s="23">
        <f>IF(AND(G57&lt;&gt;"",E57="Ausgabe",F57&lt;&gt;"Anlagenkauf (Abschreibung über Anlagenverzeichnis)",F57&lt;&gt;"USt-Zahllast/-Gutschrift (nicht ergebniswirksam)"),I57,"")</f>
        <v/>
      </c>
      <c r="M57" s="18">
        <f>IF(B57="","",MONTH(B57))</f>
        <v/>
      </c>
      <c r="N57" s="18">
        <f>IF(B57="","",YEAR(B57))</f>
        <v/>
      </c>
    </row>
    <row r="58">
      <c r="A58" s="18">
        <f>IF(B58="","",ROW()-5)</f>
        <v/>
      </c>
      <c r="B58" s="19" t="n"/>
      <c r="C58" s="20" t="n"/>
      <c r="D58" s="20" t="n"/>
      <c r="E58" s="20" t="n"/>
      <c r="F58" s="20" t="n"/>
      <c r="G58" s="21" t="n"/>
      <c r="H58" s="22" t="n"/>
      <c r="I58" s="23">
        <f>IF(G58="","",ROUND(G58/(1+N(H58)),2))</f>
        <v/>
      </c>
      <c r="J58" s="23">
        <f>IF(G58="","",G58-I58)</f>
        <v/>
      </c>
      <c r="K58" s="23">
        <f>IF(AND(G58&lt;&gt;"",E58="Einnahme",F58&lt;&gt;"USt-Zahllast/-Gutschrift (nicht ergebniswirksam)"),I58,"")</f>
        <v/>
      </c>
      <c r="L58" s="23">
        <f>IF(AND(G58&lt;&gt;"",E58="Ausgabe",F58&lt;&gt;"Anlagenkauf (Abschreibung über Anlagenverzeichnis)",F58&lt;&gt;"USt-Zahllast/-Gutschrift (nicht ergebniswirksam)"),I58,"")</f>
        <v/>
      </c>
      <c r="M58" s="18">
        <f>IF(B58="","",MONTH(B58))</f>
        <v/>
      </c>
      <c r="N58" s="18">
        <f>IF(B58="","",YEAR(B58))</f>
        <v/>
      </c>
    </row>
    <row r="59">
      <c r="A59" s="18">
        <f>IF(B59="","",ROW()-5)</f>
        <v/>
      </c>
      <c r="B59" s="19" t="n"/>
      <c r="C59" s="20" t="n"/>
      <c r="D59" s="20" t="n"/>
      <c r="E59" s="20" t="n"/>
      <c r="F59" s="20" t="n"/>
      <c r="G59" s="21" t="n"/>
      <c r="H59" s="22" t="n"/>
      <c r="I59" s="23">
        <f>IF(G59="","",ROUND(G59/(1+N(H59)),2))</f>
        <v/>
      </c>
      <c r="J59" s="23">
        <f>IF(G59="","",G59-I59)</f>
        <v/>
      </c>
      <c r="K59" s="23">
        <f>IF(AND(G59&lt;&gt;"",E59="Einnahme",F59&lt;&gt;"USt-Zahllast/-Gutschrift (nicht ergebniswirksam)"),I59,"")</f>
        <v/>
      </c>
      <c r="L59" s="23">
        <f>IF(AND(G59&lt;&gt;"",E59="Ausgabe",F59&lt;&gt;"Anlagenkauf (Abschreibung über Anlagenverzeichnis)",F59&lt;&gt;"USt-Zahllast/-Gutschrift (nicht ergebniswirksam)"),I59,"")</f>
        <v/>
      </c>
      <c r="M59" s="18">
        <f>IF(B59="","",MONTH(B59))</f>
        <v/>
      </c>
      <c r="N59" s="18">
        <f>IF(B59="","",YEAR(B59))</f>
        <v/>
      </c>
    </row>
    <row r="60">
      <c r="A60" s="18">
        <f>IF(B60="","",ROW()-5)</f>
        <v/>
      </c>
      <c r="B60" s="19" t="n"/>
      <c r="C60" s="20" t="n"/>
      <c r="D60" s="20" t="n"/>
      <c r="E60" s="20" t="n"/>
      <c r="F60" s="20" t="n"/>
      <c r="G60" s="21" t="n"/>
      <c r="H60" s="22" t="n"/>
      <c r="I60" s="23">
        <f>IF(G60="","",ROUND(G60/(1+N(H60)),2))</f>
        <v/>
      </c>
      <c r="J60" s="23">
        <f>IF(G60="","",G60-I60)</f>
        <v/>
      </c>
      <c r="K60" s="23">
        <f>IF(AND(G60&lt;&gt;"",E60="Einnahme",F60&lt;&gt;"USt-Zahllast/-Gutschrift (nicht ergebniswirksam)"),I60,"")</f>
        <v/>
      </c>
      <c r="L60" s="23">
        <f>IF(AND(G60&lt;&gt;"",E60="Ausgabe",F60&lt;&gt;"Anlagenkauf (Abschreibung über Anlagenverzeichnis)",F60&lt;&gt;"USt-Zahllast/-Gutschrift (nicht ergebniswirksam)"),I60,"")</f>
        <v/>
      </c>
      <c r="M60" s="18">
        <f>IF(B60="","",MONTH(B60))</f>
        <v/>
      </c>
      <c r="N60" s="18">
        <f>IF(B60="","",YEAR(B60))</f>
        <v/>
      </c>
    </row>
    <row r="61">
      <c r="A61" s="18">
        <f>IF(B61="","",ROW()-5)</f>
        <v/>
      </c>
      <c r="B61" s="19" t="n"/>
      <c r="C61" s="20" t="n"/>
      <c r="D61" s="20" t="n"/>
      <c r="E61" s="20" t="n"/>
      <c r="F61" s="20" t="n"/>
      <c r="G61" s="21" t="n"/>
      <c r="H61" s="22" t="n"/>
      <c r="I61" s="23">
        <f>IF(G61="","",ROUND(G61/(1+N(H61)),2))</f>
        <v/>
      </c>
      <c r="J61" s="23">
        <f>IF(G61="","",G61-I61)</f>
        <v/>
      </c>
      <c r="K61" s="23">
        <f>IF(AND(G61&lt;&gt;"",E61="Einnahme",F61&lt;&gt;"USt-Zahllast/-Gutschrift (nicht ergebniswirksam)"),I61,"")</f>
        <v/>
      </c>
      <c r="L61" s="23">
        <f>IF(AND(G61&lt;&gt;"",E61="Ausgabe",F61&lt;&gt;"Anlagenkauf (Abschreibung über Anlagenverzeichnis)",F61&lt;&gt;"USt-Zahllast/-Gutschrift (nicht ergebniswirksam)"),I61,"")</f>
        <v/>
      </c>
      <c r="M61" s="18">
        <f>IF(B61="","",MONTH(B61))</f>
        <v/>
      </c>
      <c r="N61" s="18">
        <f>IF(B61="","",YEAR(B61))</f>
        <v/>
      </c>
    </row>
    <row r="62">
      <c r="A62" s="18">
        <f>IF(B62="","",ROW()-5)</f>
        <v/>
      </c>
      <c r="B62" s="19" t="n"/>
      <c r="C62" s="20" t="n"/>
      <c r="D62" s="20" t="n"/>
      <c r="E62" s="20" t="n"/>
      <c r="F62" s="20" t="n"/>
      <c r="G62" s="21" t="n"/>
      <c r="H62" s="22" t="n"/>
      <c r="I62" s="23">
        <f>IF(G62="","",ROUND(G62/(1+N(H62)),2))</f>
        <v/>
      </c>
      <c r="J62" s="23">
        <f>IF(G62="","",G62-I62)</f>
        <v/>
      </c>
      <c r="K62" s="23">
        <f>IF(AND(G62&lt;&gt;"",E62="Einnahme",F62&lt;&gt;"USt-Zahllast/-Gutschrift (nicht ergebniswirksam)"),I62,"")</f>
        <v/>
      </c>
      <c r="L62" s="23">
        <f>IF(AND(G62&lt;&gt;"",E62="Ausgabe",F62&lt;&gt;"Anlagenkauf (Abschreibung über Anlagenverzeichnis)",F62&lt;&gt;"USt-Zahllast/-Gutschrift (nicht ergebniswirksam)"),I62,"")</f>
        <v/>
      </c>
      <c r="M62" s="18">
        <f>IF(B62="","",MONTH(B62))</f>
        <v/>
      </c>
      <c r="N62" s="18">
        <f>IF(B62="","",YEAR(B62))</f>
        <v/>
      </c>
    </row>
    <row r="63">
      <c r="A63" s="18">
        <f>IF(B63="","",ROW()-5)</f>
        <v/>
      </c>
      <c r="B63" s="19" t="n"/>
      <c r="C63" s="20" t="n"/>
      <c r="D63" s="20" t="n"/>
      <c r="E63" s="20" t="n"/>
      <c r="F63" s="20" t="n"/>
      <c r="G63" s="21" t="n"/>
      <c r="H63" s="22" t="n"/>
      <c r="I63" s="23">
        <f>IF(G63="","",ROUND(G63/(1+N(H63)),2))</f>
        <v/>
      </c>
      <c r="J63" s="23">
        <f>IF(G63="","",G63-I63)</f>
        <v/>
      </c>
      <c r="K63" s="23">
        <f>IF(AND(G63&lt;&gt;"",E63="Einnahme",F63&lt;&gt;"USt-Zahllast/-Gutschrift (nicht ergebniswirksam)"),I63,"")</f>
        <v/>
      </c>
      <c r="L63" s="23">
        <f>IF(AND(G63&lt;&gt;"",E63="Ausgabe",F63&lt;&gt;"Anlagenkauf (Abschreibung über Anlagenverzeichnis)",F63&lt;&gt;"USt-Zahllast/-Gutschrift (nicht ergebniswirksam)"),I63,"")</f>
        <v/>
      </c>
      <c r="M63" s="18">
        <f>IF(B63="","",MONTH(B63))</f>
        <v/>
      </c>
      <c r="N63" s="18">
        <f>IF(B63="","",YEAR(B63))</f>
        <v/>
      </c>
    </row>
    <row r="64">
      <c r="A64" s="18">
        <f>IF(B64="","",ROW()-5)</f>
        <v/>
      </c>
      <c r="B64" s="19" t="n"/>
      <c r="C64" s="20" t="n"/>
      <c r="D64" s="20" t="n"/>
      <c r="E64" s="20" t="n"/>
      <c r="F64" s="20" t="n"/>
      <c r="G64" s="21" t="n"/>
      <c r="H64" s="22" t="n"/>
      <c r="I64" s="23">
        <f>IF(G64="","",ROUND(G64/(1+N(H64)),2))</f>
        <v/>
      </c>
      <c r="J64" s="23">
        <f>IF(G64="","",G64-I64)</f>
        <v/>
      </c>
      <c r="K64" s="23">
        <f>IF(AND(G64&lt;&gt;"",E64="Einnahme",F64&lt;&gt;"USt-Zahllast/-Gutschrift (nicht ergebniswirksam)"),I64,"")</f>
        <v/>
      </c>
      <c r="L64" s="23">
        <f>IF(AND(G64&lt;&gt;"",E64="Ausgabe",F64&lt;&gt;"Anlagenkauf (Abschreibung über Anlagenverzeichnis)",F64&lt;&gt;"USt-Zahllast/-Gutschrift (nicht ergebniswirksam)"),I64,"")</f>
        <v/>
      </c>
      <c r="M64" s="18">
        <f>IF(B64="","",MONTH(B64))</f>
        <v/>
      </c>
      <c r="N64" s="18">
        <f>IF(B64="","",YEAR(B64))</f>
        <v/>
      </c>
    </row>
    <row r="65">
      <c r="A65" s="18">
        <f>IF(B65="","",ROW()-5)</f>
        <v/>
      </c>
      <c r="B65" s="19" t="n"/>
      <c r="C65" s="20" t="n"/>
      <c r="D65" s="20" t="n"/>
      <c r="E65" s="20" t="n"/>
      <c r="F65" s="20" t="n"/>
      <c r="G65" s="21" t="n"/>
      <c r="H65" s="22" t="n"/>
      <c r="I65" s="23">
        <f>IF(G65="","",ROUND(G65/(1+N(H65)),2))</f>
        <v/>
      </c>
      <c r="J65" s="23">
        <f>IF(G65="","",G65-I65)</f>
        <v/>
      </c>
      <c r="K65" s="23">
        <f>IF(AND(G65&lt;&gt;"",E65="Einnahme",F65&lt;&gt;"USt-Zahllast/-Gutschrift (nicht ergebniswirksam)"),I65,"")</f>
        <v/>
      </c>
      <c r="L65" s="23">
        <f>IF(AND(G65&lt;&gt;"",E65="Ausgabe",F65&lt;&gt;"Anlagenkauf (Abschreibung über Anlagenverzeichnis)",F65&lt;&gt;"USt-Zahllast/-Gutschrift (nicht ergebniswirksam)"),I65,"")</f>
        <v/>
      </c>
      <c r="M65" s="18">
        <f>IF(B65="","",MONTH(B65))</f>
        <v/>
      </c>
      <c r="N65" s="18">
        <f>IF(B65="","",YEAR(B65))</f>
        <v/>
      </c>
    </row>
    <row r="66">
      <c r="A66" s="18">
        <f>IF(B66="","",ROW()-5)</f>
        <v/>
      </c>
      <c r="B66" s="19" t="n"/>
      <c r="C66" s="20" t="n"/>
      <c r="D66" s="20" t="n"/>
      <c r="E66" s="20" t="n"/>
      <c r="F66" s="20" t="n"/>
      <c r="G66" s="21" t="n"/>
      <c r="H66" s="22" t="n"/>
      <c r="I66" s="23">
        <f>IF(G66="","",ROUND(G66/(1+N(H66)),2))</f>
        <v/>
      </c>
      <c r="J66" s="23">
        <f>IF(G66="","",G66-I66)</f>
        <v/>
      </c>
      <c r="K66" s="23">
        <f>IF(AND(G66&lt;&gt;"",E66="Einnahme",F66&lt;&gt;"USt-Zahllast/-Gutschrift (nicht ergebniswirksam)"),I66,"")</f>
        <v/>
      </c>
      <c r="L66" s="23">
        <f>IF(AND(G66&lt;&gt;"",E66="Ausgabe",F66&lt;&gt;"Anlagenkauf (Abschreibung über Anlagenverzeichnis)",F66&lt;&gt;"USt-Zahllast/-Gutschrift (nicht ergebniswirksam)"),I66,"")</f>
        <v/>
      </c>
      <c r="M66" s="18">
        <f>IF(B66="","",MONTH(B66))</f>
        <v/>
      </c>
      <c r="N66" s="18">
        <f>IF(B66="","",YEAR(B66))</f>
        <v/>
      </c>
    </row>
    <row r="67">
      <c r="A67" s="18">
        <f>IF(B67="","",ROW()-5)</f>
        <v/>
      </c>
      <c r="B67" s="19" t="n"/>
      <c r="C67" s="20" t="n"/>
      <c r="D67" s="20" t="n"/>
      <c r="E67" s="20" t="n"/>
      <c r="F67" s="20" t="n"/>
      <c r="G67" s="21" t="n"/>
      <c r="H67" s="22" t="n"/>
      <c r="I67" s="23">
        <f>IF(G67="","",ROUND(G67/(1+N(H67)),2))</f>
        <v/>
      </c>
      <c r="J67" s="23">
        <f>IF(G67="","",G67-I67)</f>
        <v/>
      </c>
      <c r="K67" s="23">
        <f>IF(AND(G67&lt;&gt;"",E67="Einnahme",F67&lt;&gt;"USt-Zahllast/-Gutschrift (nicht ergebniswirksam)"),I67,"")</f>
        <v/>
      </c>
      <c r="L67" s="23">
        <f>IF(AND(G67&lt;&gt;"",E67="Ausgabe",F67&lt;&gt;"Anlagenkauf (Abschreibung über Anlagenverzeichnis)",F67&lt;&gt;"USt-Zahllast/-Gutschrift (nicht ergebniswirksam)"),I67,"")</f>
        <v/>
      </c>
      <c r="M67" s="18">
        <f>IF(B67="","",MONTH(B67))</f>
        <v/>
      </c>
      <c r="N67" s="18">
        <f>IF(B67="","",YEAR(B67))</f>
        <v/>
      </c>
    </row>
    <row r="68">
      <c r="A68" s="18">
        <f>IF(B68="","",ROW()-5)</f>
        <v/>
      </c>
      <c r="B68" s="19" t="n"/>
      <c r="C68" s="20" t="n"/>
      <c r="D68" s="20" t="n"/>
      <c r="E68" s="20" t="n"/>
      <c r="F68" s="20" t="n"/>
      <c r="G68" s="21" t="n"/>
      <c r="H68" s="22" t="n"/>
      <c r="I68" s="23">
        <f>IF(G68="","",ROUND(G68/(1+N(H68)),2))</f>
        <v/>
      </c>
      <c r="J68" s="23">
        <f>IF(G68="","",G68-I68)</f>
        <v/>
      </c>
      <c r="K68" s="23">
        <f>IF(AND(G68&lt;&gt;"",E68="Einnahme",F68&lt;&gt;"USt-Zahllast/-Gutschrift (nicht ergebniswirksam)"),I68,"")</f>
        <v/>
      </c>
      <c r="L68" s="23">
        <f>IF(AND(G68&lt;&gt;"",E68="Ausgabe",F68&lt;&gt;"Anlagenkauf (Abschreibung über Anlagenverzeichnis)",F68&lt;&gt;"USt-Zahllast/-Gutschrift (nicht ergebniswirksam)"),I68,"")</f>
        <v/>
      </c>
      <c r="M68" s="18">
        <f>IF(B68="","",MONTH(B68))</f>
        <v/>
      </c>
      <c r="N68" s="18">
        <f>IF(B68="","",YEAR(B68))</f>
        <v/>
      </c>
    </row>
    <row r="69">
      <c r="A69" s="18">
        <f>IF(B69="","",ROW()-5)</f>
        <v/>
      </c>
      <c r="B69" s="19" t="n"/>
      <c r="C69" s="20" t="n"/>
      <c r="D69" s="20" t="n"/>
      <c r="E69" s="20" t="n"/>
      <c r="F69" s="20" t="n"/>
      <c r="G69" s="21" t="n"/>
      <c r="H69" s="22" t="n"/>
      <c r="I69" s="23">
        <f>IF(G69="","",ROUND(G69/(1+N(H69)),2))</f>
        <v/>
      </c>
      <c r="J69" s="23">
        <f>IF(G69="","",G69-I69)</f>
        <v/>
      </c>
      <c r="K69" s="23">
        <f>IF(AND(G69&lt;&gt;"",E69="Einnahme",F69&lt;&gt;"USt-Zahllast/-Gutschrift (nicht ergebniswirksam)"),I69,"")</f>
        <v/>
      </c>
      <c r="L69" s="23">
        <f>IF(AND(G69&lt;&gt;"",E69="Ausgabe",F69&lt;&gt;"Anlagenkauf (Abschreibung über Anlagenverzeichnis)",F69&lt;&gt;"USt-Zahllast/-Gutschrift (nicht ergebniswirksam)"),I69,"")</f>
        <v/>
      </c>
      <c r="M69" s="18">
        <f>IF(B69="","",MONTH(B69))</f>
        <v/>
      </c>
      <c r="N69" s="18">
        <f>IF(B69="","",YEAR(B69))</f>
        <v/>
      </c>
    </row>
    <row r="70">
      <c r="A70" s="18">
        <f>IF(B70="","",ROW()-5)</f>
        <v/>
      </c>
      <c r="B70" s="19" t="n"/>
      <c r="C70" s="20" t="n"/>
      <c r="D70" s="20" t="n"/>
      <c r="E70" s="20" t="n"/>
      <c r="F70" s="20" t="n"/>
      <c r="G70" s="21" t="n"/>
      <c r="H70" s="22" t="n"/>
      <c r="I70" s="23">
        <f>IF(G70="","",ROUND(G70/(1+N(H70)),2))</f>
        <v/>
      </c>
      <c r="J70" s="23">
        <f>IF(G70="","",G70-I70)</f>
        <v/>
      </c>
      <c r="K70" s="23">
        <f>IF(AND(G70&lt;&gt;"",E70="Einnahme",F70&lt;&gt;"USt-Zahllast/-Gutschrift (nicht ergebniswirksam)"),I70,"")</f>
        <v/>
      </c>
      <c r="L70" s="23">
        <f>IF(AND(G70&lt;&gt;"",E70="Ausgabe",F70&lt;&gt;"Anlagenkauf (Abschreibung über Anlagenverzeichnis)",F70&lt;&gt;"USt-Zahllast/-Gutschrift (nicht ergebniswirksam)"),I70,"")</f>
        <v/>
      </c>
      <c r="M70" s="18">
        <f>IF(B70="","",MONTH(B70))</f>
        <v/>
      </c>
      <c r="N70" s="18">
        <f>IF(B70="","",YEAR(B70))</f>
        <v/>
      </c>
    </row>
    <row r="71">
      <c r="A71" s="18">
        <f>IF(B71="","",ROW()-5)</f>
        <v/>
      </c>
      <c r="B71" s="19" t="n"/>
      <c r="C71" s="20" t="n"/>
      <c r="D71" s="20" t="n"/>
      <c r="E71" s="20" t="n"/>
      <c r="F71" s="20" t="n"/>
      <c r="G71" s="21" t="n"/>
      <c r="H71" s="22" t="n"/>
      <c r="I71" s="23">
        <f>IF(G71="","",ROUND(G71/(1+N(H71)),2))</f>
        <v/>
      </c>
      <c r="J71" s="23">
        <f>IF(G71="","",G71-I71)</f>
        <v/>
      </c>
      <c r="K71" s="23">
        <f>IF(AND(G71&lt;&gt;"",E71="Einnahme",F71&lt;&gt;"USt-Zahllast/-Gutschrift (nicht ergebniswirksam)"),I71,"")</f>
        <v/>
      </c>
      <c r="L71" s="23">
        <f>IF(AND(G71&lt;&gt;"",E71="Ausgabe",F71&lt;&gt;"Anlagenkauf (Abschreibung über Anlagenverzeichnis)",F71&lt;&gt;"USt-Zahllast/-Gutschrift (nicht ergebniswirksam)"),I71,"")</f>
        <v/>
      </c>
      <c r="M71" s="18">
        <f>IF(B71="","",MONTH(B71))</f>
        <v/>
      </c>
      <c r="N71" s="18">
        <f>IF(B71="","",YEAR(B71))</f>
        <v/>
      </c>
    </row>
    <row r="72">
      <c r="A72" s="18">
        <f>IF(B72="","",ROW()-5)</f>
        <v/>
      </c>
      <c r="B72" s="19" t="n"/>
      <c r="C72" s="20" t="n"/>
      <c r="D72" s="20" t="n"/>
      <c r="E72" s="20" t="n"/>
      <c r="F72" s="20" t="n"/>
      <c r="G72" s="21" t="n"/>
      <c r="H72" s="22" t="n"/>
      <c r="I72" s="23">
        <f>IF(G72="","",ROUND(G72/(1+N(H72)),2))</f>
        <v/>
      </c>
      <c r="J72" s="23">
        <f>IF(G72="","",G72-I72)</f>
        <v/>
      </c>
      <c r="K72" s="23">
        <f>IF(AND(G72&lt;&gt;"",E72="Einnahme",F72&lt;&gt;"USt-Zahllast/-Gutschrift (nicht ergebniswirksam)"),I72,"")</f>
        <v/>
      </c>
      <c r="L72" s="23">
        <f>IF(AND(G72&lt;&gt;"",E72="Ausgabe",F72&lt;&gt;"Anlagenkauf (Abschreibung über Anlagenverzeichnis)",F72&lt;&gt;"USt-Zahllast/-Gutschrift (nicht ergebniswirksam)"),I72,"")</f>
        <v/>
      </c>
      <c r="M72" s="18">
        <f>IF(B72="","",MONTH(B72))</f>
        <v/>
      </c>
      <c r="N72" s="18">
        <f>IF(B72="","",YEAR(B72))</f>
        <v/>
      </c>
    </row>
    <row r="73">
      <c r="A73" s="18">
        <f>IF(B73="","",ROW()-5)</f>
        <v/>
      </c>
      <c r="B73" s="19" t="n"/>
      <c r="C73" s="20" t="n"/>
      <c r="D73" s="20" t="n"/>
      <c r="E73" s="20" t="n"/>
      <c r="F73" s="20" t="n"/>
      <c r="G73" s="21" t="n"/>
      <c r="H73" s="22" t="n"/>
      <c r="I73" s="23">
        <f>IF(G73="","",ROUND(G73/(1+N(H73)),2))</f>
        <v/>
      </c>
      <c r="J73" s="23">
        <f>IF(G73="","",G73-I73)</f>
        <v/>
      </c>
      <c r="K73" s="23">
        <f>IF(AND(G73&lt;&gt;"",E73="Einnahme",F73&lt;&gt;"USt-Zahllast/-Gutschrift (nicht ergebniswirksam)"),I73,"")</f>
        <v/>
      </c>
      <c r="L73" s="23">
        <f>IF(AND(G73&lt;&gt;"",E73="Ausgabe",F73&lt;&gt;"Anlagenkauf (Abschreibung über Anlagenverzeichnis)",F73&lt;&gt;"USt-Zahllast/-Gutschrift (nicht ergebniswirksam)"),I73,"")</f>
        <v/>
      </c>
      <c r="M73" s="18">
        <f>IF(B73="","",MONTH(B73))</f>
        <v/>
      </c>
      <c r="N73" s="18">
        <f>IF(B73="","",YEAR(B73))</f>
        <v/>
      </c>
    </row>
    <row r="74">
      <c r="A74" s="18">
        <f>IF(B74="","",ROW()-5)</f>
        <v/>
      </c>
      <c r="B74" s="19" t="n"/>
      <c r="C74" s="20" t="n"/>
      <c r="D74" s="20" t="n"/>
      <c r="E74" s="20" t="n"/>
      <c r="F74" s="20" t="n"/>
      <c r="G74" s="21" t="n"/>
      <c r="H74" s="22" t="n"/>
      <c r="I74" s="23">
        <f>IF(G74="","",ROUND(G74/(1+N(H74)),2))</f>
        <v/>
      </c>
      <c r="J74" s="23">
        <f>IF(G74="","",G74-I74)</f>
        <v/>
      </c>
      <c r="K74" s="23">
        <f>IF(AND(G74&lt;&gt;"",E74="Einnahme",F74&lt;&gt;"USt-Zahllast/-Gutschrift (nicht ergebniswirksam)"),I74,"")</f>
        <v/>
      </c>
      <c r="L74" s="23">
        <f>IF(AND(G74&lt;&gt;"",E74="Ausgabe",F74&lt;&gt;"Anlagenkauf (Abschreibung über Anlagenverzeichnis)",F74&lt;&gt;"USt-Zahllast/-Gutschrift (nicht ergebniswirksam)"),I74,"")</f>
        <v/>
      </c>
      <c r="M74" s="18">
        <f>IF(B74="","",MONTH(B74))</f>
        <v/>
      </c>
      <c r="N74" s="18">
        <f>IF(B74="","",YEAR(B74))</f>
        <v/>
      </c>
    </row>
    <row r="75">
      <c r="A75" s="18">
        <f>IF(B75="","",ROW()-5)</f>
        <v/>
      </c>
      <c r="B75" s="19" t="n"/>
      <c r="C75" s="20" t="n"/>
      <c r="D75" s="20" t="n"/>
      <c r="E75" s="20" t="n"/>
      <c r="F75" s="20" t="n"/>
      <c r="G75" s="21" t="n"/>
      <c r="H75" s="22" t="n"/>
      <c r="I75" s="23">
        <f>IF(G75="","",ROUND(G75/(1+N(H75)),2))</f>
        <v/>
      </c>
      <c r="J75" s="23">
        <f>IF(G75="","",G75-I75)</f>
        <v/>
      </c>
      <c r="K75" s="23">
        <f>IF(AND(G75&lt;&gt;"",E75="Einnahme",F75&lt;&gt;"USt-Zahllast/-Gutschrift (nicht ergebniswirksam)"),I75,"")</f>
        <v/>
      </c>
      <c r="L75" s="23">
        <f>IF(AND(G75&lt;&gt;"",E75="Ausgabe",F75&lt;&gt;"Anlagenkauf (Abschreibung über Anlagenverzeichnis)",F75&lt;&gt;"USt-Zahllast/-Gutschrift (nicht ergebniswirksam)"),I75,"")</f>
        <v/>
      </c>
      <c r="M75" s="18">
        <f>IF(B75="","",MONTH(B75))</f>
        <v/>
      </c>
      <c r="N75" s="18">
        <f>IF(B75="","",YEAR(B75))</f>
        <v/>
      </c>
    </row>
    <row r="76">
      <c r="A76" s="18">
        <f>IF(B76="","",ROW()-5)</f>
        <v/>
      </c>
      <c r="B76" s="19" t="n"/>
      <c r="C76" s="20" t="n"/>
      <c r="D76" s="20" t="n"/>
      <c r="E76" s="20" t="n"/>
      <c r="F76" s="20" t="n"/>
      <c r="G76" s="21" t="n"/>
      <c r="H76" s="22" t="n"/>
      <c r="I76" s="23">
        <f>IF(G76="","",ROUND(G76/(1+N(H76)),2))</f>
        <v/>
      </c>
      <c r="J76" s="23">
        <f>IF(G76="","",G76-I76)</f>
        <v/>
      </c>
      <c r="K76" s="23">
        <f>IF(AND(G76&lt;&gt;"",E76="Einnahme",F76&lt;&gt;"USt-Zahllast/-Gutschrift (nicht ergebniswirksam)"),I76,"")</f>
        <v/>
      </c>
      <c r="L76" s="23">
        <f>IF(AND(G76&lt;&gt;"",E76="Ausgabe",F76&lt;&gt;"Anlagenkauf (Abschreibung über Anlagenverzeichnis)",F76&lt;&gt;"USt-Zahllast/-Gutschrift (nicht ergebniswirksam)"),I76,"")</f>
        <v/>
      </c>
      <c r="M76" s="18">
        <f>IF(B76="","",MONTH(B76))</f>
        <v/>
      </c>
      <c r="N76" s="18">
        <f>IF(B76="","",YEAR(B76))</f>
        <v/>
      </c>
    </row>
    <row r="77">
      <c r="A77" s="18">
        <f>IF(B77="","",ROW()-5)</f>
        <v/>
      </c>
      <c r="B77" s="19" t="n"/>
      <c r="C77" s="20" t="n"/>
      <c r="D77" s="20" t="n"/>
      <c r="E77" s="20" t="n"/>
      <c r="F77" s="20" t="n"/>
      <c r="G77" s="21" t="n"/>
      <c r="H77" s="22" t="n"/>
      <c r="I77" s="23">
        <f>IF(G77="","",ROUND(G77/(1+N(H77)),2))</f>
        <v/>
      </c>
      <c r="J77" s="23">
        <f>IF(G77="","",G77-I77)</f>
        <v/>
      </c>
      <c r="K77" s="23">
        <f>IF(AND(G77&lt;&gt;"",E77="Einnahme",F77&lt;&gt;"USt-Zahllast/-Gutschrift (nicht ergebniswirksam)"),I77,"")</f>
        <v/>
      </c>
      <c r="L77" s="23">
        <f>IF(AND(G77&lt;&gt;"",E77="Ausgabe",F77&lt;&gt;"Anlagenkauf (Abschreibung über Anlagenverzeichnis)",F77&lt;&gt;"USt-Zahllast/-Gutschrift (nicht ergebniswirksam)"),I77,"")</f>
        <v/>
      </c>
      <c r="M77" s="18">
        <f>IF(B77="","",MONTH(B77))</f>
        <v/>
      </c>
      <c r="N77" s="18">
        <f>IF(B77="","",YEAR(B77))</f>
        <v/>
      </c>
    </row>
    <row r="78">
      <c r="A78" s="18">
        <f>IF(B78="","",ROW()-5)</f>
        <v/>
      </c>
      <c r="B78" s="19" t="n"/>
      <c r="C78" s="20" t="n"/>
      <c r="D78" s="20" t="n"/>
      <c r="E78" s="20" t="n"/>
      <c r="F78" s="20" t="n"/>
      <c r="G78" s="21" t="n"/>
      <c r="H78" s="22" t="n"/>
      <c r="I78" s="23">
        <f>IF(G78="","",ROUND(G78/(1+N(H78)),2))</f>
        <v/>
      </c>
      <c r="J78" s="23">
        <f>IF(G78="","",G78-I78)</f>
        <v/>
      </c>
      <c r="K78" s="23">
        <f>IF(AND(G78&lt;&gt;"",E78="Einnahme",F78&lt;&gt;"USt-Zahllast/-Gutschrift (nicht ergebniswirksam)"),I78,"")</f>
        <v/>
      </c>
      <c r="L78" s="23">
        <f>IF(AND(G78&lt;&gt;"",E78="Ausgabe",F78&lt;&gt;"Anlagenkauf (Abschreibung über Anlagenverzeichnis)",F78&lt;&gt;"USt-Zahllast/-Gutschrift (nicht ergebniswirksam)"),I78,"")</f>
        <v/>
      </c>
      <c r="M78" s="18">
        <f>IF(B78="","",MONTH(B78))</f>
        <v/>
      </c>
      <c r="N78" s="18">
        <f>IF(B78="","",YEAR(B78))</f>
        <v/>
      </c>
    </row>
    <row r="79">
      <c r="A79" s="18">
        <f>IF(B79="","",ROW()-5)</f>
        <v/>
      </c>
      <c r="B79" s="19" t="n"/>
      <c r="C79" s="20" t="n"/>
      <c r="D79" s="20" t="n"/>
      <c r="E79" s="20" t="n"/>
      <c r="F79" s="20" t="n"/>
      <c r="G79" s="21" t="n"/>
      <c r="H79" s="22" t="n"/>
      <c r="I79" s="23">
        <f>IF(G79="","",ROUND(G79/(1+N(H79)),2))</f>
        <v/>
      </c>
      <c r="J79" s="23">
        <f>IF(G79="","",G79-I79)</f>
        <v/>
      </c>
      <c r="K79" s="23">
        <f>IF(AND(G79&lt;&gt;"",E79="Einnahme",F79&lt;&gt;"USt-Zahllast/-Gutschrift (nicht ergebniswirksam)"),I79,"")</f>
        <v/>
      </c>
      <c r="L79" s="23">
        <f>IF(AND(G79&lt;&gt;"",E79="Ausgabe",F79&lt;&gt;"Anlagenkauf (Abschreibung über Anlagenverzeichnis)",F79&lt;&gt;"USt-Zahllast/-Gutschrift (nicht ergebniswirksam)"),I79,"")</f>
        <v/>
      </c>
      <c r="M79" s="18">
        <f>IF(B79="","",MONTH(B79))</f>
        <v/>
      </c>
      <c r="N79" s="18">
        <f>IF(B79="","",YEAR(B79))</f>
        <v/>
      </c>
    </row>
    <row r="80">
      <c r="A80" s="18">
        <f>IF(B80="","",ROW()-5)</f>
        <v/>
      </c>
      <c r="B80" s="19" t="n"/>
      <c r="C80" s="20" t="n"/>
      <c r="D80" s="20" t="n"/>
      <c r="E80" s="20" t="n"/>
      <c r="F80" s="20" t="n"/>
      <c r="G80" s="21" t="n"/>
      <c r="H80" s="22" t="n"/>
      <c r="I80" s="23">
        <f>IF(G80="","",ROUND(G80/(1+N(H80)),2))</f>
        <v/>
      </c>
      <c r="J80" s="23">
        <f>IF(G80="","",G80-I80)</f>
        <v/>
      </c>
      <c r="K80" s="23">
        <f>IF(AND(G80&lt;&gt;"",E80="Einnahme",F80&lt;&gt;"USt-Zahllast/-Gutschrift (nicht ergebniswirksam)"),I80,"")</f>
        <v/>
      </c>
      <c r="L80" s="23">
        <f>IF(AND(G80&lt;&gt;"",E80="Ausgabe",F80&lt;&gt;"Anlagenkauf (Abschreibung über Anlagenverzeichnis)",F80&lt;&gt;"USt-Zahllast/-Gutschrift (nicht ergebniswirksam)"),I80,"")</f>
        <v/>
      </c>
      <c r="M80" s="18">
        <f>IF(B80="","",MONTH(B80))</f>
        <v/>
      </c>
      <c r="N80" s="18">
        <f>IF(B80="","",YEAR(B80))</f>
        <v/>
      </c>
    </row>
    <row r="81">
      <c r="A81" s="18">
        <f>IF(B81="","",ROW()-5)</f>
        <v/>
      </c>
      <c r="B81" s="19" t="n"/>
      <c r="C81" s="20" t="n"/>
      <c r="D81" s="20" t="n"/>
      <c r="E81" s="20" t="n"/>
      <c r="F81" s="20" t="n"/>
      <c r="G81" s="21" t="n"/>
      <c r="H81" s="22" t="n"/>
      <c r="I81" s="23">
        <f>IF(G81="","",ROUND(G81/(1+N(H81)),2))</f>
        <v/>
      </c>
      <c r="J81" s="23">
        <f>IF(G81="","",G81-I81)</f>
        <v/>
      </c>
      <c r="K81" s="23">
        <f>IF(AND(G81&lt;&gt;"",E81="Einnahme",F81&lt;&gt;"USt-Zahllast/-Gutschrift (nicht ergebniswirksam)"),I81,"")</f>
        <v/>
      </c>
      <c r="L81" s="23">
        <f>IF(AND(G81&lt;&gt;"",E81="Ausgabe",F81&lt;&gt;"Anlagenkauf (Abschreibung über Anlagenverzeichnis)",F81&lt;&gt;"USt-Zahllast/-Gutschrift (nicht ergebniswirksam)"),I81,"")</f>
        <v/>
      </c>
      <c r="M81" s="18">
        <f>IF(B81="","",MONTH(B81))</f>
        <v/>
      </c>
      <c r="N81" s="18">
        <f>IF(B81="","",YEAR(B81))</f>
        <v/>
      </c>
    </row>
    <row r="82">
      <c r="A82" s="18">
        <f>IF(B82="","",ROW()-5)</f>
        <v/>
      </c>
      <c r="B82" s="19" t="n"/>
      <c r="C82" s="20" t="n"/>
      <c r="D82" s="20" t="n"/>
      <c r="E82" s="20" t="n"/>
      <c r="F82" s="20" t="n"/>
      <c r="G82" s="21" t="n"/>
      <c r="H82" s="22" t="n"/>
      <c r="I82" s="23">
        <f>IF(G82="","",ROUND(G82/(1+N(H82)),2))</f>
        <v/>
      </c>
      <c r="J82" s="23">
        <f>IF(G82="","",G82-I82)</f>
        <v/>
      </c>
      <c r="K82" s="23">
        <f>IF(AND(G82&lt;&gt;"",E82="Einnahme",F82&lt;&gt;"USt-Zahllast/-Gutschrift (nicht ergebniswirksam)"),I82,"")</f>
        <v/>
      </c>
      <c r="L82" s="23">
        <f>IF(AND(G82&lt;&gt;"",E82="Ausgabe",F82&lt;&gt;"Anlagenkauf (Abschreibung über Anlagenverzeichnis)",F82&lt;&gt;"USt-Zahllast/-Gutschrift (nicht ergebniswirksam)"),I82,"")</f>
        <v/>
      </c>
      <c r="M82" s="18">
        <f>IF(B82="","",MONTH(B82))</f>
        <v/>
      </c>
      <c r="N82" s="18">
        <f>IF(B82="","",YEAR(B82))</f>
        <v/>
      </c>
    </row>
    <row r="83">
      <c r="A83" s="18">
        <f>IF(B83="","",ROW()-5)</f>
        <v/>
      </c>
      <c r="B83" s="19" t="n"/>
      <c r="C83" s="20" t="n"/>
      <c r="D83" s="20" t="n"/>
      <c r="E83" s="20" t="n"/>
      <c r="F83" s="20" t="n"/>
      <c r="G83" s="21" t="n"/>
      <c r="H83" s="22" t="n"/>
      <c r="I83" s="23">
        <f>IF(G83="","",ROUND(G83/(1+N(H83)),2))</f>
        <v/>
      </c>
      <c r="J83" s="23">
        <f>IF(G83="","",G83-I83)</f>
        <v/>
      </c>
      <c r="K83" s="23">
        <f>IF(AND(G83&lt;&gt;"",E83="Einnahme",F83&lt;&gt;"USt-Zahllast/-Gutschrift (nicht ergebniswirksam)"),I83,"")</f>
        <v/>
      </c>
      <c r="L83" s="23">
        <f>IF(AND(G83&lt;&gt;"",E83="Ausgabe",F83&lt;&gt;"Anlagenkauf (Abschreibung über Anlagenverzeichnis)",F83&lt;&gt;"USt-Zahllast/-Gutschrift (nicht ergebniswirksam)"),I83,"")</f>
        <v/>
      </c>
      <c r="M83" s="18">
        <f>IF(B83="","",MONTH(B83))</f>
        <v/>
      </c>
      <c r="N83" s="18">
        <f>IF(B83="","",YEAR(B83))</f>
        <v/>
      </c>
    </row>
    <row r="84">
      <c r="A84" s="18">
        <f>IF(B84="","",ROW()-5)</f>
        <v/>
      </c>
      <c r="B84" s="19" t="n"/>
      <c r="C84" s="20" t="n"/>
      <c r="D84" s="20" t="n"/>
      <c r="E84" s="20" t="n"/>
      <c r="F84" s="20" t="n"/>
      <c r="G84" s="21" t="n"/>
      <c r="H84" s="22" t="n"/>
      <c r="I84" s="23">
        <f>IF(G84="","",ROUND(G84/(1+N(H84)),2))</f>
        <v/>
      </c>
      <c r="J84" s="23">
        <f>IF(G84="","",G84-I84)</f>
        <v/>
      </c>
      <c r="K84" s="23">
        <f>IF(AND(G84&lt;&gt;"",E84="Einnahme",F84&lt;&gt;"USt-Zahllast/-Gutschrift (nicht ergebniswirksam)"),I84,"")</f>
        <v/>
      </c>
      <c r="L84" s="23">
        <f>IF(AND(G84&lt;&gt;"",E84="Ausgabe",F84&lt;&gt;"Anlagenkauf (Abschreibung über Anlagenverzeichnis)",F84&lt;&gt;"USt-Zahllast/-Gutschrift (nicht ergebniswirksam)"),I84,"")</f>
        <v/>
      </c>
      <c r="M84" s="18">
        <f>IF(B84="","",MONTH(B84))</f>
        <v/>
      </c>
      <c r="N84" s="18">
        <f>IF(B84="","",YEAR(B84))</f>
        <v/>
      </c>
    </row>
    <row r="85">
      <c r="A85" s="18">
        <f>IF(B85="","",ROW()-5)</f>
        <v/>
      </c>
      <c r="B85" s="19" t="n"/>
      <c r="C85" s="20" t="n"/>
      <c r="D85" s="20" t="n"/>
      <c r="E85" s="20" t="n"/>
      <c r="F85" s="20" t="n"/>
      <c r="G85" s="21" t="n"/>
      <c r="H85" s="22" t="n"/>
      <c r="I85" s="23">
        <f>IF(G85="","",ROUND(G85/(1+N(H85)),2))</f>
        <v/>
      </c>
      <c r="J85" s="23">
        <f>IF(G85="","",G85-I85)</f>
        <v/>
      </c>
      <c r="K85" s="23">
        <f>IF(AND(G85&lt;&gt;"",E85="Einnahme",F85&lt;&gt;"USt-Zahllast/-Gutschrift (nicht ergebniswirksam)"),I85,"")</f>
        <v/>
      </c>
      <c r="L85" s="23">
        <f>IF(AND(G85&lt;&gt;"",E85="Ausgabe",F85&lt;&gt;"Anlagenkauf (Abschreibung über Anlagenverzeichnis)",F85&lt;&gt;"USt-Zahllast/-Gutschrift (nicht ergebniswirksam)"),I85,"")</f>
        <v/>
      </c>
      <c r="M85" s="18">
        <f>IF(B85="","",MONTH(B85))</f>
        <v/>
      </c>
      <c r="N85" s="18">
        <f>IF(B85="","",YEAR(B85))</f>
        <v/>
      </c>
    </row>
    <row r="86">
      <c r="A86" s="18">
        <f>IF(B86="","",ROW()-5)</f>
        <v/>
      </c>
      <c r="B86" s="19" t="n"/>
      <c r="C86" s="20" t="n"/>
      <c r="D86" s="20" t="n"/>
      <c r="E86" s="20" t="n"/>
      <c r="F86" s="20" t="n"/>
      <c r="G86" s="21" t="n"/>
      <c r="H86" s="22" t="n"/>
      <c r="I86" s="23">
        <f>IF(G86="","",ROUND(G86/(1+N(H86)),2))</f>
        <v/>
      </c>
      <c r="J86" s="23">
        <f>IF(G86="","",G86-I86)</f>
        <v/>
      </c>
      <c r="K86" s="23">
        <f>IF(AND(G86&lt;&gt;"",E86="Einnahme",F86&lt;&gt;"USt-Zahllast/-Gutschrift (nicht ergebniswirksam)"),I86,"")</f>
        <v/>
      </c>
      <c r="L86" s="23">
        <f>IF(AND(G86&lt;&gt;"",E86="Ausgabe",F86&lt;&gt;"Anlagenkauf (Abschreibung über Anlagenverzeichnis)",F86&lt;&gt;"USt-Zahllast/-Gutschrift (nicht ergebniswirksam)"),I86,"")</f>
        <v/>
      </c>
      <c r="M86" s="18">
        <f>IF(B86="","",MONTH(B86))</f>
        <v/>
      </c>
      <c r="N86" s="18">
        <f>IF(B86="","",YEAR(B86))</f>
        <v/>
      </c>
    </row>
    <row r="87">
      <c r="A87" s="18">
        <f>IF(B87="","",ROW()-5)</f>
        <v/>
      </c>
      <c r="B87" s="19" t="n"/>
      <c r="C87" s="20" t="n"/>
      <c r="D87" s="20" t="n"/>
      <c r="E87" s="20" t="n"/>
      <c r="F87" s="20" t="n"/>
      <c r="G87" s="21" t="n"/>
      <c r="H87" s="22" t="n"/>
      <c r="I87" s="23">
        <f>IF(G87="","",ROUND(G87/(1+N(H87)),2))</f>
        <v/>
      </c>
      <c r="J87" s="23">
        <f>IF(G87="","",G87-I87)</f>
        <v/>
      </c>
      <c r="K87" s="23">
        <f>IF(AND(G87&lt;&gt;"",E87="Einnahme",F87&lt;&gt;"USt-Zahllast/-Gutschrift (nicht ergebniswirksam)"),I87,"")</f>
        <v/>
      </c>
      <c r="L87" s="23">
        <f>IF(AND(G87&lt;&gt;"",E87="Ausgabe",F87&lt;&gt;"Anlagenkauf (Abschreibung über Anlagenverzeichnis)",F87&lt;&gt;"USt-Zahllast/-Gutschrift (nicht ergebniswirksam)"),I87,"")</f>
        <v/>
      </c>
      <c r="M87" s="18">
        <f>IF(B87="","",MONTH(B87))</f>
        <v/>
      </c>
      <c r="N87" s="18">
        <f>IF(B87="","",YEAR(B87))</f>
        <v/>
      </c>
    </row>
    <row r="88">
      <c r="A88" s="18">
        <f>IF(B88="","",ROW()-5)</f>
        <v/>
      </c>
      <c r="B88" s="19" t="n"/>
      <c r="C88" s="20" t="n"/>
      <c r="D88" s="20" t="n"/>
      <c r="E88" s="20" t="n"/>
      <c r="F88" s="20" t="n"/>
      <c r="G88" s="21" t="n"/>
      <c r="H88" s="22" t="n"/>
      <c r="I88" s="23">
        <f>IF(G88="","",ROUND(G88/(1+N(H88)),2))</f>
        <v/>
      </c>
      <c r="J88" s="23">
        <f>IF(G88="","",G88-I88)</f>
        <v/>
      </c>
      <c r="K88" s="23">
        <f>IF(AND(G88&lt;&gt;"",E88="Einnahme",F88&lt;&gt;"USt-Zahllast/-Gutschrift (nicht ergebniswirksam)"),I88,"")</f>
        <v/>
      </c>
      <c r="L88" s="23">
        <f>IF(AND(G88&lt;&gt;"",E88="Ausgabe",F88&lt;&gt;"Anlagenkauf (Abschreibung über Anlagenverzeichnis)",F88&lt;&gt;"USt-Zahllast/-Gutschrift (nicht ergebniswirksam)"),I88,"")</f>
        <v/>
      </c>
      <c r="M88" s="18">
        <f>IF(B88="","",MONTH(B88))</f>
        <v/>
      </c>
      <c r="N88" s="18">
        <f>IF(B88="","",YEAR(B88))</f>
        <v/>
      </c>
    </row>
    <row r="89">
      <c r="A89" s="18">
        <f>IF(B89="","",ROW()-5)</f>
        <v/>
      </c>
      <c r="B89" s="19" t="n"/>
      <c r="C89" s="20" t="n"/>
      <c r="D89" s="20" t="n"/>
      <c r="E89" s="20" t="n"/>
      <c r="F89" s="20" t="n"/>
      <c r="G89" s="21" t="n"/>
      <c r="H89" s="22" t="n"/>
      <c r="I89" s="23">
        <f>IF(G89="","",ROUND(G89/(1+N(H89)),2))</f>
        <v/>
      </c>
      <c r="J89" s="23">
        <f>IF(G89="","",G89-I89)</f>
        <v/>
      </c>
      <c r="K89" s="23">
        <f>IF(AND(G89&lt;&gt;"",E89="Einnahme",F89&lt;&gt;"USt-Zahllast/-Gutschrift (nicht ergebniswirksam)"),I89,"")</f>
        <v/>
      </c>
      <c r="L89" s="23">
        <f>IF(AND(G89&lt;&gt;"",E89="Ausgabe",F89&lt;&gt;"Anlagenkauf (Abschreibung über Anlagenverzeichnis)",F89&lt;&gt;"USt-Zahllast/-Gutschrift (nicht ergebniswirksam)"),I89,"")</f>
        <v/>
      </c>
      <c r="M89" s="18">
        <f>IF(B89="","",MONTH(B89))</f>
        <v/>
      </c>
      <c r="N89" s="18">
        <f>IF(B89="","",YEAR(B89))</f>
        <v/>
      </c>
    </row>
    <row r="90">
      <c r="A90" s="18">
        <f>IF(B90="","",ROW()-5)</f>
        <v/>
      </c>
      <c r="B90" s="19" t="n"/>
      <c r="C90" s="20" t="n"/>
      <c r="D90" s="20" t="n"/>
      <c r="E90" s="20" t="n"/>
      <c r="F90" s="20" t="n"/>
      <c r="G90" s="21" t="n"/>
      <c r="H90" s="22" t="n"/>
      <c r="I90" s="23">
        <f>IF(G90="","",ROUND(G90/(1+N(H90)),2))</f>
        <v/>
      </c>
      <c r="J90" s="23">
        <f>IF(G90="","",G90-I90)</f>
        <v/>
      </c>
      <c r="K90" s="23">
        <f>IF(AND(G90&lt;&gt;"",E90="Einnahme",F90&lt;&gt;"USt-Zahllast/-Gutschrift (nicht ergebniswirksam)"),I90,"")</f>
        <v/>
      </c>
      <c r="L90" s="23">
        <f>IF(AND(G90&lt;&gt;"",E90="Ausgabe",F90&lt;&gt;"Anlagenkauf (Abschreibung über Anlagenverzeichnis)",F90&lt;&gt;"USt-Zahllast/-Gutschrift (nicht ergebniswirksam)"),I90,"")</f>
        <v/>
      </c>
      <c r="M90" s="18">
        <f>IF(B90="","",MONTH(B90))</f>
        <v/>
      </c>
      <c r="N90" s="18">
        <f>IF(B90="","",YEAR(B90))</f>
        <v/>
      </c>
    </row>
    <row r="91">
      <c r="A91" s="18">
        <f>IF(B91="","",ROW()-5)</f>
        <v/>
      </c>
      <c r="B91" s="19" t="n"/>
      <c r="C91" s="20" t="n"/>
      <c r="D91" s="20" t="n"/>
      <c r="E91" s="20" t="n"/>
      <c r="F91" s="20" t="n"/>
      <c r="G91" s="21" t="n"/>
      <c r="H91" s="22" t="n"/>
      <c r="I91" s="23">
        <f>IF(G91="","",ROUND(G91/(1+N(H91)),2))</f>
        <v/>
      </c>
      <c r="J91" s="23">
        <f>IF(G91="","",G91-I91)</f>
        <v/>
      </c>
      <c r="K91" s="23">
        <f>IF(AND(G91&lt;&gt;"",E91="Einnahme",F91&lt;&gt;"USt-Zahllast/-Gutschrift (nicht ergebniswirksam)"),I91,"")</f>
        <v/>
      </c>
      <c r="L91" s="23">
        <f>IF(AND(G91&lt;&gt;"",E91="Ausgabe",F91&lt;&gt;"Anlagenkauf (Abschreibung über Anlagenverzeichnis)",F91&lt;&gt;"USt-Zahllast/-Gutschrift (nicht ergebniswirksam)"),I91,"")</f>
        <v/>
      </c>
      <c r="M91" s="18">
        <f>IF(B91="","",MONTH(B91))</f>
        <v/>
      </c>
      <c r="N91" s="18">
        <f>IF(B91="","",YEAR(B91))</f>
        <v/>
      </c>
    </row>
    <row r="92">
      <c r="A92" s="18">
        <f>IF(B92="","",ROW()-5)</f>
        <v/>
      </c>
      <c r="B92" s="19" t="n"/>
      <c r="C92" s="20" t="n"/>
      <c r="D92" s="20" t="n"/>
      <c r="E92" s="20" t="n"/>
      <c r="F92" s="20" t="n"/>
      <c r="G92" s="21" t="n"/>
      <c r="H92" s="22" t="n"/>
      <c r="I92" s="23">
        <f>IF(G92="","",ROUND(G92/(1+N(H92)),2))</f>
        <v/>
      </c>
      <c r="J92" s="23">
        <f>IF(G92="","",G92-I92)</f>
        <v/>
      </c>
      <c r="K92" s="23">
        <f>IF(AND(G92&lt;&gt;"",E92="Einnahme",F92&lt;&gt;"USt-Zahllast/-Gutschrift (nicht ergebniswirksam)"),I92,"")</f>
        <v/>
      </c>
      <c r="L92" s="23">
        <f>IF(AND(G92&lt;&gt;"",E92="Ausgabe",F92&lt;&gt;"Anlagenkauf (Abschreibung über Anlagenverzeichnis)",F92&lt;&gt;"USt-Zahllast/-Gutschrift (nicht ergebniswirksam)"),I92,"")</f>
        <v/>
      </c>
      <c r="M92" s="18">
        <f>IF(B92="","",MONTH(B92))</f>
        <v/>
      </c>
      <c r="N92" s="18">
        <f>IF(B92="","",YEAR(B92))</f>
        <v/>
      </c>
    </row>
    <row r="93">
      <c r="A93" s="18">
        <f>IF(B93="","",ROW()-5)</f>
        <v/>
      </c>
      <c r="B93" s="19" t="n"/>
      <c r="C93" s="20" t="n"/>
      <c r="D93" s="20" t="n"/>
      <c r="E93" s="20" t="n"/>
      <c r="F93" s="20" t="n"/>
      <c r="G93" s="21" t="n"/>
      <c r="H93" s="22" t="n"/>
      <c r="I93" s="23">
        <f>IF(G93="","",ROUND(G93/(1+N(H93)),2))</f>
        <v/>
      </c>
      <c r="J93" s="23">
        <f>IF(G93="","",G93-I93)</f>
        <v/>
      </c>
      <c r="K93" s="23">
        <f>IF(AND(G93&lt;&gt;"",E93="Einnahme",F93&lt;&gt;"USt-Zahllast/-Gutschrift (nicht ergebniswirksam)"),I93,"")</f>
        <v/>
      </c>
      <c r="L93" s="23">
        <f>IF(AND(G93&lt;&gt;"",E93="Ausgabe",F93&lt;&gt;"Anlagenkauf (Abschreibung über Anlagenverzeichnis)",F93&lt;&gt;"USt-Zahllast/-Gutschrift (nicht ergebniswirksam)"),I93,"")</f>
        <v/>
      </c>
      <c r="M93" s="18">
        <f>IF(B93="","",MONTH(B93))</f>
        <v/>
      </c>
      <c r="N93" s="18">
        <f>IF(B93="","",YEAR(B93))</f>
        <v/>
      </c>
    </row>
    <row r="94">
      <c r="A94" s="18">
        <f>IF(B94="","",ROW()-5)</f>
        <v/>
      </c>
      <c r="B94" s="19" t="n"/>
      <c r="C94" s="20" t="n"/>
      <c r="D94" s="20" t="n"/>
      <c r="E94" s="20" t="n"/>
      <c r="F94" s="20" t="n"/>
      <c r="G94" s="21" t="n"/>
      <c r="H94" s="22" t="n"/>
      <c r="I94" s="23">
        <f>IF(G94="","",ROUND(G94/(1+N(H94)),2))</f>
        <v/>
      </c>
      <c r="J94" s="23">
        <f>IF(G94="","",G94-I94)</f>
        <v/>
      </c>
      <c r="K94" s="23">
        <f>IF(AND(G94&lt;&gt;"",E94="Einnahme",F94&lt;&gt;"USt-Zahllast/-Gutschrift (nicht ergebniswirksam)"),I94,"")</f>
        <v/>
      </c>
      <c r="L94" s="23">
        <f>IF(AND(G94&lt;&gt;"",E94="Ausgabe",F94&lt;&gt;"Anlagenkauf (Abschreibung über Anlagenverzeichnis)",F94&lt;&gt;"USt-Zahllast/-Gutschrift (nicht ergebniswirksam)"),I94,"")</f>
        <v/>
      </c>
      <c r="M94" s="18">
        <f>IF(B94="","",MONTH(B94))</f>
        <v/>
      </c>
      <c r="N94" s="18">
        <f>IF(B94="","",YEAR(B94))</f>
        <v/>
      </c>
    </row>
    <row r="95">
      <c r="A95" s="18">
        <f>IF(B95="","",ROW()-5)</f>
        <v/>
      </c>
      <c r="B95" s="19" t="n"/>
      <c r="C95" s="20" t="n"/>
      <c r="D95" s="20" t="n"/>
      <c r="E95" s="20" t="n"/>
      <c r="F95" s="20" t="n"/>
      <c r="G95" s="21" t="n"/>
      <c r="H95" s="22" t="n"/>
      <c r="I95" s="23">
        <f>IF(G95="","",ROUND(G95/(1+N(H95)),2))</f>
        <v/>
      </c>
      <c r="J95" s="23">
        <f>IF(G95="","",G95-I95)</f>
        <v/>
      </c>
      <c r="K95" s="23">
        <f>IF(AND(G95&lt;&gt;"",E95="Einnahme",F95&lt;&gt;"USt-Zahllast/-Gutschrift (nicht ergebniswirksam)"),I95,"")</f>
        <v/>
      </c>
      <c r="L95" s="23">
        <f>IF(AND(G95&lt;&gt;"",E95="Ausgabe",F95&lt;&gt;"Anlagenkauf (Abschreibung über Anlagenverzeichnis)",F95&lt;&gt;"USt-Zahllast/-Gutschrift (nicht ergebniswirksam)"),I95,"")</f>
        <v/>
      </c>
      <c r="M95" s="18">
        <f>IF(B95="","",MONTH(B95))</f>
        <v/>
      </c>
      <c r="N95" s="18">
        <f>IF(B95="","",YEAR(B95))</f>
        <v/>
      </c>
    </row>
    <row r="96">
      <c r="A96" s="18">
        <f>IF(B96="","",ROW()-5)</f>
        <v/>
      </c>
      <c r="B96" s="19" t="n"/>
      <c r="C96" s="20" t="n"/>
      <c r="D96" s="20" t="n"/>
      <c r="E96" s="20" t="n"/>
      <c r="F96" s="20" t="n"/>
      <c r="G96" s="21" t="n"/>
      <c r="H96" s="22" t="n"/>
      <c r="I96" s="23">
        <f>IF(G96="","",ROUND(G96/(1+N(H96)),2))</f>
        <v/>
      </c>
      <c r="J96" s="23">
        <f>IF(G96="","",G96-I96)</f>
        <v/>
      </c>
      <c r="K96" s="23">
        <f>IF(AND(G96&lt;&gt;"",E96="Einnahme",F96&lt;&gt;"USt-Zahllast/-Gutschrift (nicht ergebniswirksam)"),I96,"")</f>
        <v/>
      </c>
      <c r="L96" s="23">
        <f>IF(AND(G96&lt;&gt;"",E96="Ausgabe",F96&lt;&gt;"Anlagenkauf (Abschreibung über Anlagenverzeichnis)",F96&lt;&gt;"USt-Zahllast/-Gutschrift (nicht ergebniswirksam)"),I96,"")</f>
        <v/>
      </c>
      <c r="M96" s="18">
        <f>IF(B96="","",MONTH(B96))</f>
        <v/>
      </c>
      <c r="N96" s="18">
        <f>IF(B96="","",YEAR(B96))</f>
        <v/>
      </c>
    </row>
    <row r="97">
      <c r="A97" s="18">
        <f>IF(B97="","",ROW()-5)</f>
        <v/>
      </c>
      <c r="B97" s="19" t="n"/>
      <c r="C97" s="20" t="n"/>
      <c r="D97" s="20" t="n"/>
      <c r="E97" s="20" t="n"/>
      <c r="F97" s="20" t="n"/>
      <c r="G97" s="21" t="n"/>
      <c r="H97" s="22" t="n"/>
      <c r="I97" s="23">
        <f>IF(G97="","",ROUND(G97/(1+N(H97)),2))</f>
        <v/>
      </c>
      <c r="J97" s="23">
        <f>IF(G97="","",G97-I97)</f>
        <v/>
      </c>
      <c r="K97" s="23">
        <f>IF(AND(G97&lt;&gt;"",E97="Einnahme",F97&lt;&gt;"USt-Zahllast/-Gutschrift (nicht ergebniswirksam)"),I97,"")</f>
        <v/>
      </c>
      <c r="L97" s="23">
        <f>IF(AND(G97&lt;&gt;"",E97="Ausgabe",F97&lt;&gt;"Anlagenkauf (Abschreibung über Anlagenverzeichnis)",F97&lt;&gt;"USt-Zahllast/-Gutschrift (nicht ergebniswirksam)"),I97,"")</f>
        <v/>
      </c>
      <c r="M97" s="18">
        <f>IF(B97="","",MONTH(B97))</f>
        <v/>
      </c>
      <c r="N97" s="18">
        <f>IF(B97="","",YEAR(B97))</f>
        <v/>
      </c>
    </row>
    <row r="98">
      <c r="A98" s="18">
        <f>IF(B98="","",ROW()-5)</f>
        <v/>
      </c>
      <c r="B98" s="19" t="n"/>
      <c r="C98" s="20" t="n"/>
      <c r="D98" s="20" t="n"/>
      <c r="E98" s="20" t="n"/>
      <c r="F98" s="20" t="n"/>
      <c r="G98" s="21" t="n"/>
      <c r="H98" s="22" t="n"/>
      <c r="I98" s="23">
        <f>IF(G98="","",ROUND(G98/(1+N(H98)),2))</f>
        <v/>
      </c>
      <c r="J98" s="23">
        <f>IF(G98="","",G98-I98)</f>
        <v/>
      </c>
      <c r="K98" s="23">
        <f>IF(AND(G98&lt;&gt;"",E98="Einnahme",F98&lt;&gt;"USt-Zahllast/-Gutschrift (nicht ergebniswirksam)"),I98,"")</f>
        <v/>
      </c>
      <c r="L98" s="23">
        <f>IF(AND(G98&lt;&gt;"",E98="Ausgabe",F98&lt;&gt;"Anlagenkauf (Abschreibung über Anlagenverzeichnis)",F98&lt;&gt;"USt-Zahllast/-Gutschrift (nicht ergebniswirksam)"),I98,"")</f>
        <v/>
      </c>
      <c r="M98" s="18">
        <f>IF(B98="","",MONTH(B98))</f>
        <v/>
      </c>
      <c r="N98" s="18">
        <f>IF(B98="","",YEAR(B98))</f>
        <v/>
      </c>
    </row>
    <row r="99">
      <c r="A99" s="18">
        <f>IF(B99="","",ROW()-5)</f>
        <v/>
      </c>
      <c r="B99" s="19" t="n"/>
      <c r="C99" s="20" t="n"/>
      <c r="D99" s="20" t="n"/>
      <c r="E99" s="20" t="n"/>
      <c r="F99" s="20" t="n"/>
      <c r="G99" s="21" t="n"/>
      <c r="H99" s="22" t="n"/>
      <c r="I99" s="23">
        <f>IF(G99="","",ROUND(G99/(1+N(H99)),2))</f>
        <v/>
      </c>
      <c r="J99" s="23">
        <f>IF(G99="","",G99-I99)</f>
        <v/>
      </c>
      <c r="K99" s="23">
        <f>IF(AND(G99&lt;&gt;"",E99="Einnahme",F99&lt;&gt;"USt-Zahllast/-Gutschrift (nicht ergebniswirksam)"),I99,"")</f>
        <v/>
      </c>
      <c r="L99" s="23">
        <f>IF(AND(G99&lt;&gt;"",E99="Ausgabe",F99&lt;&gt;"Anlagenkauf (Abschreibung über Anlagenverzeichnis)",F99&lt;&gt;"USt-Zahllast/-Gutschrift (nicht ergebniswirksam)"),I99,"")</f>
        <v/>
      </c>
      <c r="M99" s="18">
        <f>IF(B99="","",MONTH(B99))</f>
        <v/>
      </c>
      <c r="N99" s="18">
        <f>IF(B99="","",YEAR(B99))</f>
        <v/>
      </c>
    </row>
    <row r="100">
      <c r="A100" s="18">
        <f>IF(B100="","",ROW()-5)</f>
        <v/>
      </c>
      <c r="B100" s="19" t="n"/>
      <c r="C100" s="20" t="n"/>
      <c r="D100" s="20" t="n"/>
      <c r="E100" s="20" t="n"/>
      <c r="F100" s="20" t="n"/>
      <c r="G100" s="21" t="n"/>
      <c r="H100" s="22" t="n"/>
      <c r="I100" s="23">
        <f>IF(G100="","",ROUND(G100/(1+N(H100)),2))</f>
        <v/>
      </c>
      <c r="J100" s="23">
        <f>IF(G100="","",G100-I100)</f>
        <v/>
      </c>
      <c r="K100" s="23">
        <f>IF(AND(G100&lt;&gt;"",E100="Einnahme",F100&lt;&gt;"USt-Zahllast/-Gutschrift (nicht ergebniswirksam)"),I100,"")</f>
        <v/>
      </c>
      <c r="L100" s="23">
        <f>IF(AND(G100&lt;&gt;"",E100="Ausgabe",F100&lt;&gt;"Anlagenkauf (Abschreibung über Anlagenverzeichnis)",F100&lt;&gt;"USt-Zahllast/-Gutschrift (nicht ergebniswirksam)"),I100,"")</f>
        <v/>
      </c>
      <c r="M100" s="18">
        <f>IF(B100="","",MONTH(B100))</f>
        <v/>
      </c>
      <c r="N100" s="18">
        <f>IF(B100="","",YEAR(B100))</f>
        <v/>
      </c>
    </row>
    <row r="101">
      <c r="A101" s="18">
        <f>IF(B101="","",ROW()-5)</f>
        <v/>
      </c>
      <c r="B101" s="19" t="n"/>
      <c r="C101" s="20" t="n"/>
      <c r="D101" s="20" t="n"/>
      <c r="E101" s="20" t="n"/>
      <c r="F101" s="20" t="n"/>
      <c r="G101" s="21" t="n"/>
      <c r="H101" s="22" t="n"/>
      <c r="I101" s="23">
        <f>IF(G101="","",ROUND(G101/(1+N(H101)),2))</f>
        <v/>
      </c>
      <c r="J101" s="23">
        <f>IF(G101="","",G101-I101)</f>
        <v/>
      </c>
      <c r="K101" s="23">
        <f>IF(AND(G101&lt;&gt;"",E101="Einnahme",F101&lt;&gt;"USt-Zahllast/-Gutschrift (nicht ergebniswirksam)"),I101,"")</f>
        <v/>
      </c>
      <c r="L101" s="23">
        <f>IF(AND(G101&lt;&gt;"",E101="Ausgabe",F101&lt;&gt;"Anlagenkauf (Abschreibung über Anlagenverzeichnis)",F101&lt;&gt;"USt-Zahllast/-Gutschrift (nicht ergebniswirksam)"),I101,"")</f>
        <v/>
      </c>
      <c r="M101" s="18">
        <f>IF(B101="","",MONTH(B101))</f>
        <v/>
      </c>
      <c r="N101" s="18">
        <f>IF(B101="","",YEAR(B101))</f>
        <v/>
      </c>
    </row>
    <row r="102">
      <c r="A102" s="18">
        <f>IF(B102="","",ROW()-5)</f>
        <v/>
      </c>
      <c r="B102" s="19" t="n"/>
      <c r="C102" s="20" t="n"/>
      <c r="D102" s="20" t="n"/>
      <c r="E102" s="20" t="n"/>
      <c r="F102" s="20" t="n"/>
      <c r="G102" s="21" t="n"/>
      <c r="H102" s="22" t="n"/>
      <c r="I102" s="23">
        <f>IF(G102="","",ROUND(G102/(1+N(H102)),2))</f>
        <v/>
      </c>
      <c r="J102" s="23">
        <f>IF(G102="","",G102-I102)</f>
        <v/>
      </c>
      <c r="K102" s="23">
        <f>IF(AND(G102&lt;&gt;"",E102="Einnahme",F102&lt;&gt;"USt-Zahllast/-Gutschrift (nicht ergebniswirksam)"),I102,"")</f>
        <v/>
      </c>
      <c r="L102" s="23">
        <f>IF(AND(G102&lt;&gt;"",E102="Ausgabe",F102&lt;&gt;"Anlagenkauf (Abschreibung über Anlagenverzeichnis)",F102&lt;&gt;"USt-Zahllast/-Gutschrift (nicht ergebniswirksam)"),I102,"")</f>
        <v/>
      </c>
      <c r="M102" s="18">
        <f>IF(B102="","",MONTH(B102))</f>
        <v/>
      </c>
      <c r="N102" s="18">
        <f>IF(B102="","",YEAR(B102))</f>
        <v/>
      </c>
    </row>
    <row r="103">
      <c r="A103" s="18">
        <f>IF(B103="","",ROW()-5)</f>
        <v/>
      </c>
      <c r="B103" s="19" t="n"/>
      <c r="C103" s="20" t="n"/>
      <c r="D103" s="20" t="n"/>
      <c r="E103" s="20" t="n"/>
      <c r="F103" s="20" t="n"/>
      <c r="G103" s="21" t="n"/>
      <c r="H103" s="22" t="n"/>
      <c r="I103" s="23">
        <f>IF(G103="","",ROUND(G103/(1+N(H103)),2))</f>
        <v/>
      </c>
      <c r="J103" s="23">
        <f>IF(G103="","",G103-I103)</f>
        <v/>
      </c>
      <c r="K103" s="23">
        <f>IF(AND(G103&lt;&gt;"",E103="Einnahme",F103&lt;&gt;"USt-Zahllast/-Gutschrift (nicht ergebniswirksam)"),I103,"")</f>
        <v/>
      </c>
      <c r="L103" s="23">
        <f>IF(AND(G103&lt;&gt;"",E103="Ausgabe",F103&lt;&gt;"Anlagenkauf (Abschreibung über Anlagenverzeichnis)",F103&lt;&gt;"USt-Zahllast/-Gutschrift (nicht ergebniswirksam)"),I103,"")</f>
        <v/>
      </c>
      <c r="M103" s="18">
        <f>IF(B103="","",MONTH(B103))</f>
        <v/>
      </c>
      <c r="N103" s="18">
        <f>IF(B103="","",YEAR(B103))</f>
        <v/>
      </c>
    </row>
    <row r="104">
      <c r="A104" s="18">
        <f>IF(B104="","",ROW()-5)</f>
        <v/>
      </c>
      <c r="B104" s="19" t="n"/>
      <c r="C104" s="20" t="n"/>
      <c r="D104" s="20" t="n"/>
      <c r="E104" s="20" t="n"/>
      <c r="F104" s="20" t="n"/>
      <c r="G104" s="21" t="n"/>
      <c r="H104" s="22" t="n"/>
      <c r="I104" s="23">
        <f>IF(G104="","",ROUND(G104/(1+N(H104)),2))</f>
        <v/>
      </c>
      <c r="J104" s="23">
        <f>IF(G104="","",G104-I104)</f>
        <v/>
      </c>
      <c r="K104" s="23">
        <f>IF(AND(G104&lt;&gt;"",E104="Einnahme",F104&lt;&gt;"USt-Zahllast/-Gutschrift (nicht ergebniswirksam)"),I104,"")</f>
        <v/>
      </c>
      <c r="L104" s="23">
        <f>IF(AND(G104&lt;&gt;"",E104="Ausgabe",F104&lt;&gt;"Anlagenkauf (Abschreibung über Anlagenverzeichnis)",F104&lt;&gt;"USt-Zahllast/-Gutschrift (nicht ergebniswirksam)"),I104,"")</f>
        <v/>
      </c>
      <c r="M104" s="18">
        <f>IF(B104="","",MONTH(B104))</f>
        <v/>
      </c>
      <c r="N104" s="18">
        <f>IF(B104="","",YEAR(B104))</f>
        <v/>
      </c>
    </row>
    <row r="105">
      <c r="A105" s="18">
        <f>IF(B105="","",ROW()-5)</f>
        <v/>
      </c>
      <c r="B105" s="19" t="n"/>
      <c r="C105" s="20" t="n"/>
      <c r="D105" s="20" t="n"/>
      <c r="E105" s="20" t="n"/>
      <c r="F105" s="20" t="n"/>
      <c r="G105" s="21" t="n"/>
      <c r="H105" s="22" t="n"/>
      <c r="I105" s="23">
        <f>IF(G105="","",ROUND(G105/(1+N(H105)),2))</f>
        <v/>
      </c>
      <c r="J105" s="23">
        <f>IF(G105="","",G105-I105)</f>
        <v/>
      </c>
      <c r="K105" s="23">
        <f>IF(AND(G105&lt;&gt;"",E105="Einnahme",F105&lt;&gt;"USt-Zahllast/-Gutschrift (nicht ergebniswirksam)"),I105,"")</f>
        <v/>
      </c>
      <c r="L105" s="23">
        <f>IF(AND(G105&lt;&gt;"",E105="Ausgabe",F105&lt;&gt;"Anlagenkauf (Abschreibung über Anlagenverzeichnis)",F105&lt;&gt;"USt-Zahllast/-Gutschrift (nicht ergebniswirksam)"),I105,"")</f>
        <v/>
      </c>
      <c r="M105" s="18">
        <f>IF(B105="","",MONTH(B105))</f>
        <v/>
      </c>
      <c r="N105" s="18">
        <f>IF(B105="","",YEAR(B105))</f>
        <v/>
      </c>
    </row>
    <row r="106">
      <c r="A106" s="18">
        <f>IF(B106="","",ROW()-5)</f>
        <v/>
      </c>
      <c r="B106" s="19" t="n"/>
      <c r="C106" s="20" t="n"/>
      <c r="D106" s="20" t="n"/>
      <c r="E106" s="20" t="n"/>
      <c r="F106" s="20" t="n"/>
      <c r="G106" s="21" t="n"/>
      <c r="H106" s="22" t="n"/>
      <c r="I106" s="23">
        <f>IF(G106="","",ROUND(G106/(1+N(H106)),2))</f>
        <v/>
      </c>
      <c r="J106" s="23">
        <f>IF(G106="","",G106-I106)</f>
        <v/>
      </c>
      <c r="K106" s="23">
        <f>IF(AND(G106&lt;&gt;"",E106="Einnahme",F106&lt;&gt;"USt-Zahllast/-Gutschrift (nicht ergebniswirksam)"),I106,"")</f>
        <v/>
      </c>
      <c r="L106" s="23">
        <f>IF(AND(G106&lt;&gt;"",E106="Ausgabe",F106&lt;&gt;"Anlagenkauf (Abschreibung über Anlagenverzeichnis)",F106&lt;&gt;"USt-Zahllast/-Gutschrift (nicht ergebniswirksam)"),I106,"")</f>
        <v/>
      </c>
      <c r="M106" s="18">
        <f>IF(B106="","",MONTH(B106))</f>
        <v/>
      </c>
      <c r="N106" s="18">
        <f>IF(B106="","",YEAR(B106))</f>
        <v/>
      </c>
    </row>
    <row r="107">
      <c r="A107" s="18">
        <f>IF(B107="","",ROW()-5)</f>
        <v/>
      </c>
      <c r="B107" s="19" t="n"/>
      <c r="C107" s="20" t="n"/>
      <c r="D107" s="20" t="n"/>
      <c r="E107" s="20" t="n"/>
      <c r="F107" s="20" t="n"/>
      <c r="G107" s="21" t="n"/>
      <c r="H107" s="22" t="n"/>
      <c r="I107" s="23">
        <f>IF(G107="","",ROUND(G107/(1+N(H107)),2))</f>
        <v/>
      </c>
      <c r="J107" s="23">
        <f>IF(G107="","",G107-I107)</f>
        <v/>
      </c>
      <c r="K107" s="23">
        <f>IF(AND(G107&lt;&gt;"",E107="Einnahme",F107&lt;&gt;"USt-Zahllast/-Gutschrift (nicht ergebniswirksam)"),I107,"")</f>
        <v/>
      </c>
      <c r="L107" s="23">
        <f>IF(AND(G107&lt;&gt;"",E107="Ausgabe",F107&lt;&gt;"Anlagenkauf (Abschreibung über Anlagenverzeichnis)",F107&lt;&gt;"USt-Zahllast/-Gutschrift (nicht ergebniswirksam)"),I107,"")</f>
        <v/>
      </c>
      <c r="M107" s="18">
        <f>IF(B107="","",MONTH(B107))</f>
        <v/>
      </c>
      <c r="N107" s="18">
        <f>IF(B107="","",YEAR(B107))</f>
        <v/>
      </c>
    </row>
    <row r="108">
      <c r="A108" s="18">
        <f>IF(B108="","",ROW()-5)</f>
        <v/>
      </c>
      <c r="B108" s="19" t="n"/>
      <c r="C108" s="20" t="n"/>
      <c r="D108" s="20" t="n"/>
      <c r="E108" s="20" t="n"/>
      <c r="F108" s="20" t="n"/>
      <c r="G108" s="21" t="n"/>
      <c r="H108" s="22" t="n"/>
      <c r="I108" s="23">
        <f>IF(G108="","",ROUND(G108/(1+N(H108)),2))</f>
        <v/>
      </c>
      <c r="J108" s="23">
        <f>IF(G108="","",G108-I108)</f>
        <v/>
      </c>
      <c r="K108" s="23">
        <f>IF(AND(G108&lt;&gt;"",E108="Einnahme",F108&lt;&gt;"USt-Zahllast/-Gutschrift (nicht ergebniswirksam)"),I108,"")</f>
        <v/>
      </c>
      <c r="L108" s="23">
        <f>IF(AND(G108&lt;&gt;"",E108="Ausgabe",F108&lt;&gt;"Anlagenkauf (Abschreibung über Anlagenverzeichnis)",F108&lt;&gt;"USt-Zahllast/-Gutschrift (nicht ergebniswirksam)"),I108,"")</f>
        <v/>
      </c>
      <c r="M108" s="18">
        <f>IF(B108="","",MONTH(B108))</f>
        <v/>
      </c>
      <c r="N108" s="18">
        <f>IF(B108="","",YEAR(B108))</f>
        <v/>
      </c>
    </row>
    <row r="109">
      <c r="A109" s="18">
        <f>IF(B109="","",ROW()-5)</f>
        <v/>
      </c>
      <c r="B109" s="19" t="n"/>
      <c r="C109" s="20" t="n"/>
      <c r="D109" s="20" t="n"/>
      <c r="E109" s="20" t="n"/>
      <c r="F109" s="20" t="n"/>
      <c r="G109" s="21" t="n"/>
      <c r="H109" s="22" t="n"/>
      <c r="I109" s="23">
        <f>IF(G109="","",ROUND(G109/(1+N(H109)),2))</f>
        <v/>
      </c>
      <c r="J109" s="23">
        <f>IF(G109="","",G109-I109)</f>
        <v/>
      </c>
      <c r="K109" s="23">
        <f>IF(AND(G109&lt;&gt;"",E109="Einnahme",F109&lt;&gt;"USt-Zahllast/-Gutschrift (nicht ergebniswirksam)"),I109,"")</f>
        <v/>
      </c>
      <c r="L109" s="23">
        <f>IF(AND(G109&lt;&gt;"",E109="Ausgabe",F109&lt;&gt;"Anlagenkauf (Abschreibung über Anlagenverzeichnis)",F109&lt;&gt;"USt-Zahllast/-Gutschrift (nicht ergebniswirksam)"),I109,"")</f>
        <v/>
      </c>
      <c r="M109" s="18">
        <f>IF(B109="","",MONTH(B109))</f>
        <v/>
      </c>
      <c r="N109" s="18">
        <f>IF(B109="","",YEAR(B109))</f>
        <v/>
      </c>
    </row>
    <row r="110">
      <c r="A110" s="18">
        <f>IF(B110="","",ROW()-5)</f>
        <v/>
      </c>
      <c r="B110" s="19" t="n"/>
      <c r="C110" s="20" t="n"/>
      <c r="D110" s="20" t="n"/>
      <c r="E110" s="20" t="n"/>
      <c r="F110" s="20" t="n"/>
      <c r="G110" s="21" t="n"/>
      <c r="H110" s="22" t="n"/>
      <c r="I110" s="23">
        <f>IF(G110="","",ROUND(G110/(1+N(H110)),2))</f>
        <v/>
      </c>
      <c r="J110" s="23">
        <f>IF(G110="","",G110-I110)</f>
        <v/>
      </c>
      <c r="K110" s="23">
        <f>IF(AND(G110&lt;&gt;"",E110="Einnahme",F110&lt;&gt;"USt-Zahllast/-Gutschrift (nicht ergebniswirksam)"),I110,"")</f>
        <v/>
      </c>
      <c r="L110" s="23">
        <f>IF(AND(G110&lt;&gt;"",E110="Ausgabe",F110&lt;&gt;"Anlagenkauf (Abschreibung über Anlagenverzeichnis)",F110&lt;&gt;"USt-Zahllast/-Gutschrift (nicht ergebniswirksam)"),I110,"")</f>
        <v/>
      </c>
      <c r="M110" s="18">
        <f>IF(B110="","",MONTH(B110))</f>
        <v/>
      </c>
      <c r="N110" s="18">
        <f>IF(B110="","",YEAR(B110))</f>
        <v/>
      </c>
    </row>
    <row r="111">
      <c r="A111" s="18">
        <f>IF(B111="","",ROW()-5)</f>
        <v/>
      </c>
      <c r="B111" s="19" t="n"/>
      <c r="C111" s="20" t="n"/>
      <c r="D111" s="20" t="n"/>
      <c r="E111" s="20" t="n"/>
      <c r="F111" s="20" t="n"/>
      <c r="G111" s="21" t="n"/>
      <c r="H111" s="22" t="n"/>
      <c r="I111" s="23">
        <f>IF(G111="","",ROUND(G111/(1+N(H111)),2))</f>
        <v/>
      </c>
      <c r="J111" s="23">
        <f>IF(G111="","",G111-I111)</f>
        <v/>
      </c>
      <c r="K111" s="23">
        <f>IF(AND(G111&lt;&gt;"",E111="Einnahme",F111&lt;&gt;"USt-Zahllast/-Gutschrift (nicht ergebniswirksam)"),I111,"")</f>
        <v/>
      </c>
      <c r="L111" s="23">
        <f>IF(AND(G111&lt;&gt;"",E111="Ausgabe",F111&lt;&gt;"Anlagenkauf (Abschreibung über Anlagenverzeichnis)",F111&lt;&gt;"USt-Zahllast/-Gutschrift (nicht ergebniswirksam)"),I111,"")</f>
        <v/>
      </c>
      <c r="M111" s="18">
        <f>IF(B111="","",MONTH(B111))</f>
        <v/>
      </c>
      <c r="N111" s="18">
        <f>IF(B111="","",YEAR(B111))</f>
        <v/>
      </c>
    </row>
    <row r="112">
      <c r="A112" s="18">
        <f>IF(B112="","",ROW()-5)</f>
        <v/>
      </c>
      <c r="B112" s="19" t="n"/>
      <c r="C112" s="20" t="n"/>
      <c r="D112" s="20" t="n"/>
      <c r="E112" s="20" t="n"/>
      <c r="F112" s="20" t="n"/>
      <c r="G112" s="21" t="n"/>
      <c r="H112" s="22" t="n"/>
      <c r="I112" s="23">
        <f>IF(G112="","",ROUND(G112/(1+N(H112)),2))</f>
        <v/>
      </c>
      <c r="J112" s="23">
        <f>IF(G112="","",G112-I112)</f>
        <v/>
      </c>
      <c r="K112" s="23">
        <f>IF(AND(G112&lt;&gt;"",E112="Einnahme",F112&lt;&gt;"USt-Zahllast/-Gutschrift (nicht ergebniswirksam)"),I112,"")</f>
        <v/>
      </c>
      <c r="L112" s="23">
        <f>IF(AND(G112&lt;&gt;"",E112="Ausgabe",F112&lt;&gt;"Anlagenkauf (Abschreibung über Anlagenverzeichnis)",F112&lt;&gt;"USt-Zahllast/-Gutschrift (nicht ergebniswirksam)"),I112,"")</f>
        <v/>
      </c>
      <c r="M112" s="18">
        <f>IF(B112="","",MONTH(B112))</f>
        <v/>
      </c>
      <c r="N112" s="18">
        <f>IF(B112="","",YEAR(B112))</f>
        <v/>
      </c>
    </row>
    <row r="113">
      <c r="A113" s="18">
        <f>IF(B113="","",ROW()-5)</f>
        <v/>
      </c>
      <c r="B113" s="19" t="n"/>
      <c r="C113" s="20" t="n"/>
      <c r="D113" s="20" t="n"/>
      <c r="E113" s="20" t="n"/>
      <c r="F113" s="20" t="n"/>
      <c r="G113" s="21" t="n"/>
      <c r="H113" s="22" t="n"/>
      <c r="I113" s="23">
        <f>IF(G113="","",ROUND(G113/(1+N(H113)),2))</f>
        <v/>
      </c>
      <c r="J113" s="23">
        <f>IF(G113="","",G113-I113)</f>
        <v/>
      </c>
      <c r="K113" s="23">
        <f>IF(AND(G113&lt;&gt;"",E113="Einnahme",F113&lt;&gt;"USt-Zahllast/-Gutschrift (nicht ergebniswirksam)"),I113,"")</f>
        <v/>
      </c>
      <c r="L113" s="23">
        <f>IF(AND(G113&lt;&gt;"",E113="Ausgabe",F113&lt;&gt;"Anlagenkauf (Abschreibung über Anlagenverzeichnis)",F113&lt;&gt;"USt-Zahllast/-Gutschrift (nicht ergebniswirksam)"),I113,"")</f>
        <v/>
      </c>
      <c r="M113" s="18">
        <f>IF(B113="","",MONTH(B113))</f>
        <v/>
      </c>
      <c r="N113" s="18">
        <f>IF(B113="","",YEAR(B113))</f>
        <v/>
      </c>
    </row>
    <row r="114">
      <c r="A114" s="18">
        <f>IF(B114="","",ROW()-5)</f>
        <v/>
      </c>
      <c r="B114" s="19" t="n"/>
      <c r="C114" s="20" t="n"/>
      <c r="D114" s="20" t="n"/>
      <c r="E114" s="20" t="n"/>
      <c r="F114" s="20" t="n"/>
      <c r="G114" s="21" t="n"/>
      <c r="H114" s="22" t="n"/>
      <c r="I114" s="23">
        <f>IF(G114="","",ROUND(G114/(1+N(H114)),2))</f>
        <v/>
      </c>
      <c r="J114" s="23">
        <f>IF(G114="","",G114-I114)</f>
        <v/>
      </c>
      <c r="K114" s="23">
        <f>IF(AND(G114&lt;&gt;"",E114="Einnahme",F114&lt;&gt;"USt-Zahllast/-Gutschrift (nicht ergebniswirksam)"),I114,"")</f>
        <v/>
      </c>
      <c r="L114" s="23">
        <f>IF(AND(G114&lt;&gt;"",E114="Ausgabe",F114&lt;&gt;"Anlagenkauf (Abschreibung über Anlagenverzeichnis)",F114&lt;&gt;"USt-Zahllast/-Gutschrift (nicht ergebniswirksam)"),I114,"")</f>
        <v/>
      </c>
      <c r="M114" s="18">
        <f>IF(B114="","",MONTH(B114))</f>
        <v/>
      </c>
      <c r="N114" s="18">
        <f>IF(B114="","",YEAR(B114))</f>
        <v/>
      </c>
    </row>
    <row r="115">
      <c r="A115" s="18">
        <f>IF(B115="","",ROW()-5)</f>
        <v/>
      </c>
      <c r="B115" s="19" t="n"/>
      <c r="C115" s="20" t="n"/>
      <c r="D115" s="20" t="n"/>
      <c r="E115" s="20" t="n"/>
      <c r="F115" s="20" t="n"/>
      <c r="G115" s="21" t="n"/>
      <c r="H115" s="22" t="n"/>
      <c r="I115" s="23">
        <f>IF(G115="","",ROUND(G115/(1+N(H115)),2))</f>
        <v/>
      </c>
      <c r="J115" s="23">
        <f>IF(G115="","",G115-I115)</f>
        <v/>
      </c>
      <c r="K115" s="23">
        <f>IF(AND(G115&lt;&gt;"",E115="Einnahme",F115&lt;&gt;"USt-Zahllast/-Gutschrift (nicht ergebniswirksam)"),I115,"")</f>
        <v/>
      </c>
      <c r="L115" s="23">
        <f>IF(AND(G115&lt;&gt;"",E115="Ausgabe",F115&lt;&gt;"Anlagenkauf (Abschreibung über Anlagenverzeichnis)",F115&lt;&gt;"USt-Zahllast/-Gutschrift (nicht ergebniswirksam)"),I115,"")</f>
        <v/>
      </c>
      <c r="M115" s="18">
        <f>IF(B115="","",MONTH(B115))</f>
        <v/>
      </c>
      <c r="N115" s="18">
        <f>IF(B115="","",YEAR(B115))</f>
        <v/>
      </c>
    </row>
    <row r="116">
      <c r="A116" s="18">
        <f>IF(B116="","",ROW()-5)</f>
        <v/>
      </c>
      <c r="B116" s="19" t="n"/>
      <c r="C116" s="20" t="n"/>
      <c r="D116" s="20" t="n"/>
      <c r="E116" s="20" t="n"/>
      <c r="F116" s="20" t="n"/>
      <c r="G116" s="21" t="n"/>
      <c r="H116" s="22" t="n"/>
      <c r="I116" s="23">
        <f>IF(G116="","",ROUND(G116/(1+N(H116)),2))</f>
        <v/>
      </c>
      <c r="J116" s="23">
        <f>IF(G116="","",G116-I116)</f>
        <v/>
      </c>
      <c r="K116" s="23">
        <f>IF(AND(G116&lt;&gt;"",E116="Einnahme",F116&lt;&gt;"USt-Zahllast/-Gutschrift (nicht ergebniswirksam)"),I116,"")</f>
        <v/>
      </c>
      <c r="L116" s="23">
        <f>IF(AND(G116&lt;&gt;"",E116="Ausgabe",F116&lt;&gt;"Anlagenkauf (Abschreibung über Anlagenverzeichnis)",F116&lt;&gt;"USt-Zahllast/-Gutschrift (nicht ergebniswirksam)"),I116,"")</f>
        <v/>
      </c>
      <c r="M116" s="18">
        <f>IF(B116="","",MONTH(B116))</f>
        <v/>
      </c>
      <c r="N116" s="18">
        <f>IF(B116="","",YEAR(B116))</f>
        <v/>
      </c>
    </row>
    <row r="117">
      <c r="A117" s="18">
        <f>IF(B117="","",ROW()-5)</f>
        <v/>
      </c>
      <c r="B117" s="19" t="n"/>
      <c r="C117" s="20" t="n"/>
      <c r="D117" s="20" t="n"/>
      <c r="E117" s="20" t="n"/>
      <c r="F117" s="20" t="n"/>
      <c r="G117" s="21" t="n"/>
      <c r="H117" s="22" t="n"/>
      <c r="I117" s="23">
        <f>IF(G117="","",ROUND(G117/(1+N(H117)),2))</f>
        <v/>
      </c>
      <c r="J117" s="23">
        <f>IF(G117="","",G117-I117)</f>
        <v/>
      </c>
      <c r="K117" s="23">
        <f>IF(AND(G117&lt;&gt;"",E117="Einnahme",F117&lt;&gt;"USt-Zahllast/-Gutschrift (nicht ergebniswirksam)"),I117,"")</f>
        <v/>
      </c>
      <c r="L117" s="23">
        <f>IF(AND(G117&lt;&gt;"",E117="Ausgabe",F117&lt;&gt;"Anlagenkauf (Abschreibung über Anlagenverzeichnis)",F117&lt;&gt;"USt-Zahllast/-Gutschrift (nicht ergebniswirksam)"),I117,"")</f>
        <v/>
      </c>
      <c r="M117" s="18">
        <f>IF(B117="","",MONTH(B117))</f>
        <v/>
      </c>
      <c r="N117" s="18">
        <f>IF(B117="","",YEAR(B117))</f>
        <v/>
      </c>
    </row>
    <row r="118">
      <c r="A118" s="18">
        <f>IF(B118="","",ROW()-5)</f>
        <v/>
      </c>
      <c r="B118" s="19" t="n"/>
      <c r="C118" s="20" t="n"/>
      <c r="D118" s="20" t="n"/>
      <c r="E118" s="20" t="n"/>
      <c r="F118" s="20" t="n"/>
      <c r="G118" s="21" t="n"/>
      <c r="H118" s="22" t="n"/>
      <c r="I118" s="23">
        <f>IF(G118="","",ROUND(G118/(1+N(H118)),2))</f>
        <v/>
      </c>
      <c r="J118" s="23">
        <f>IF(G118="","",G118-I118)</f>
        <v/>
      </c>
      <c r="K118" s="23">
        <f>IF(AND(G118&lt;&gt;"",E118="Einnahme",F118&lt;&gt;"USt-Zahllast/-Gutschrift (nicht ergebniswirksam)"),I118,"")</f>
        <v/>
      </c>
      <c r="L118" s="23">
        <f>IF(AND(G118&lt;&gt;"",E118="Ausgabe",F118&lt;&gt;"Anlagenkauf (Abschreibung über Anlagenverzeichnis)",F118&lt;&gt;"USt-Zahllast/-Gutschrift (nicht ergebniswirksam)"),I118,"")</f>
        <v/>
      </c>
      <c r="M118" s="18">
        <f>IF(B118="","",MONTH(B118))</f>
        <v/>
      </c>
      <c r="N118" s="18">
        <f>IF(B118="","",YEAR(B118))</f>
        <v/>
      </c>
    </row>
    <row r="119">
      <c r="A119" s="18">
        <f>IF(B119="","",ROW()-5)</f>
        <v/>
      </c>
      <c r="B119" s="19" t="n"/>
      <c r="C119" s="20" t="n"/>
      <c r="D119" s="20" t="n"/>
      <c r="E119" s="20" t="n"/>
      <c r="F119" s="20" t="n"/>
      <c r="G119" s="21" t="n"/>
      <c r="H119" s="22" t="n"/>
      <c r="I119" s="23">
        <f>IF(G119="","",ROUND(G119/(1+N(H119)),2))</f>
        <v/>
      </c>
      <c r="J119" s="23">
        <f>IF(G119="","",G119-I119)</f>
        <v/>
      </c>
      <c r="K119" s="23">
        <f>IF(AND(G119&lt;&gt;"",E119="Einnahme",F119&lt;&gt;"USt-Zahllast/-Gutschrift (nicht ergebniswirksam)"),I119,"")</f>
        <v/>
      </c>
      <c r="L119" s="23">
        <f>IF(AND(G119&lt;&gt;"",E119="Ausgabe",F119&lt;&gt;"Anlagenkauf (Abschreibung über Anlagenverzeichnis)",F119&lt;&gt;"USt-Zahllast/-Gutschrift (nicht ergebniswirksam)"),I119,"")</f>
        <v/>
      </c>
      <c r="M119" s="18">
        <f>IF(B119="","",MONTH(B119))</f>
        <v/>
      </c>
      <c r="N119" s="18">
        <f>IF(B119="","",YEAR(B119))</f>
        <v/>
      </c>
    </row>
    <row r="120">
      <c r="A120" s="18">
        <f>IF(B120="","",ROW()-5)</f>
        <v/>
      </c>
      <c r="B120" s="19" t="n"/>
      <c r="C120" s="20" t="n"/>
      <c r="D120" s="20" t="n"/>
      <c r="E120" s="20" t="n"/>
      <c r="F120" s="20" t="n"/>
      <c r="G120" s="21" t="n"/>
      <c r="H120" s="22" t="n"/>
      <c r="I120" s="23">
        <f>IF(G120="","",ROUND(G120/(1+N(H120)),2))</f>
        <v/>
      </c>
      <c r="J120" s="23">
        <f>IF(G120="","",G120-I120)</f>
        <v/>
      </c>
      <c r="K120" s="23">
        <f>IF(AND(G120&lt;&gt;"",E120="Einnahme",F120&lt;&gt;"USt-Zahllast/-Gutschrift (nicht ergebniswirksam)"),I120,"")</f>
        <v/>
      </c>
      <c r="L120" s="23">
        <f>IF(AND(G120&lt;&gt;"",E120="Ausgabe",F120&lt;&gt;"Anlagenkauf (Abschreibung über Anlagenverzeichnis)",F120&lt;&gt;"USt-Zahllast/-Gutschrift (nicht ergebniswirksam)"),I120,"")</f>
        <v/>
      </c>
      <c r="M120" s="18">
        <f>IF(B120="","",MONTH(B120))</f>
        <v/>
      </c>
      <c r="N120" s="18">
        <f>IF(B120="","",YEAR(B120))</f>
        <v/>
      </c>
    </row>
    <row r="121">
      <c r="A121" s="18">
        <f>IF(B121="","",ROW()-5)</f>
        <v/>
      </c>
      <c r="B121" s="19" t="n"/>
      <c r="C121" s="20" t="n"/>
      <c r="D121" s="20" t="n"/>
      <c r="E121" s="20" t="n"/>
      <c r="F121" s="20" t="n"/>
      <c r="G121" s="21" t="n"/>
      <c r="H121" s="22" t="n"/>
      <c r="I121" s="23">
        <f>IF(G121="","",ROUND(G121/(1+N(H121)),2))</f>
        <v/>
      </c>
      <c r="J121" s="23">
        <f>IF(G121="","",G121-I121)</f>
        <v/>
      </c>
      <c r="K121" s="23">
        <f>IF(AND(G121&lt;&gt;"",E121="Einnahme",F121&lt;&gt;"USt-Zahllast/-Gutschrift (nicht ergebniswirksam)"),I121,"")</f>
        <v/>
      </c>
      <c r="L121" s="23">
        <f>IF(AND(G121&lt;&gt;"",E121="Ausgabe",F121&lt;&gt;"Anlagenkauf (Abschreibung über Anlagenverzeichnis)",F121&lt;&gt;"USt-Zahllast/-Gutschrift (nicht ergebniswirksam)"),I121,"")</f>
        <v/>
      </c>
      <c r="M121" s="18">
        <f>IF(B121="","",MONTH(B121))</f>
        <v/>
      </c>
      <c r="N121" s="18">
        <f>IF(B121="","",YEAR(B121))</f>
        <v/>
      </c>
    </row>
    <row r="122">
      <c r="A122" s="18">
        <f>IF(B122="","",ROW()-5)</f>
        <v/>
      </c>
      <c r="B122" s="19" t="n"/>
      <c r="C122" s="20" t="n"/>
      <c r="D122" s="20" t="n"/>
      <c r="E122" s="20" t="n"/>
      <c r="F122" s="20" t="n"/>
      <c r="G122" s="21" t="n"/>
      <c r="H122" s="22" t="n"/>
      <c r="I122" s="23">
        <f>IF(G122="","",ROUND(G122/(1+N(H122)),2))</f>
        <v/>
      </c>
      <c r="J122" s="23">
        <f>IF(G122="","",G122-I122)</f>
        <v/>
      </c>
      <c r="K122" s="23">
        <f>IF(AND(G122&lt;&gt;"",E122="Einnahme",F122&lt;&gt;"USt-Zahllast/-Gutschrift (nicht ergebniswirksam)"),I122,"")</f>
        <v/>
      </c>
      <c r="L122" s="23">
        <f>IF(AND(G122&lt;&gt;"",E122="Ausgabe",F122&lt;&gt;"Anlagenkauf (Abschreibung über Anlagenverzeichnis)",F122&lt;&gt;"USt-Zahllast/-Gutschrift (nicht ergebniswirksam)"),I122,"")</f>
        <v/>
      </c>
      <c r="M122" s="18">
        <f>IF(B122="","",MONTH(B122))</f>
        <v/>
      </c>
      <c r="N122" s="18">
        <f>IF(B122="","",YEAR(B122))</f>
        <v/>
      </c>
    </row>
    <row r="123">
      <c r="A123" s="18">
        <f>IF(B123="","",ROW()-5)</f>
        <v/>
      </c>
      <c r="B123" s="19" t="n"/>
      <c r="C123" s="20" t="n"/>
      <c r="D123" s="20" t="n"/>
      <c r="E123" s="20" t="n"/>
      <c r="F123" s="20" t="n"/>
      <c r="G123" s="21" t="n"/>
      <c r="H123" s="22" t="n"/>
      <c r="I123" s="23">
        <f>IF(G123="","",ROUND(G123/(1+N(H123)),2))</f>
        <v/>
      </c>
      <c r="J123" s="23">
        <f>IF(G123="","",G123-I123)</f>
        <v/>
      </c>
      <c r="K123" s="23">
        <f>IF(AND(G123&lt;&gt;"",E123="Einnahme",F123&lt;&gt;"USt-Zahllast/-Gutschrift (nicht ergebniswirksam)"),I123,"")</f>
        <v/>
      </c>
      <c r="L123" s="23">
        <f>IF(AND(G123&lt;&gt;"",E123="Ausgabe",F123&lt;&gt;"Anlagenkauf (Abschreibung über Anlagenverzeichnis)",F123&lt;&gt;"USt-Zahllast/-Gutschrift (nicht ergebniswirksam)"),I123,"")</f>
        <v/>
      </c>
      <c r="M123" s="18">
        <f>IF(B123="","",MONTH(B123))</f>
        <v/>
      </c>
      <c r="N123" s="18">
        <f>IF(B123="","",YEAR(B123))</f>
        <v/>
      </c>
    </row>
    <row r="124">
      <c r="A124" s="18">
        <f>IF(B124="","",ROW()-5)</f>
        <v/>
      </c>
      <c r="B124" s="19" t="n"/>
      <c r="C124" s="20" t="n"/>
      <c r="D124" s="20" t="n"/>
      <c r="E124" s="20" t="n"/>
      <c r="F124" s="20" t="n"/>
      <c r="G124" s="21" t="n"/>
      <c r="H124" s="22" t="n"/>
      <c r="I124" s="23">
        <f>IF(G124="","",ROUND(G124/(1+N(H124)),2))</f>
        <v/>
      </c>
      <c r="J124" s="23">
        <f>IF(G124="","",G124-I124)</f>
        <v/>
      </c>
      <c r="K124" s="23">
        <f>IF(AND(G124&lt;&gt;"",E124="Einnahme",F124&lt;&gt;"USt-Zahllast/-Gutschrift (nicht ergebniswirksam)"),I124,"")</f>
        <v/>
      </c>
      <c r="L124" s="23">
        <f>IF(AND(G124&lt;&gt;"",E124="Ausgabe",F124&lt;&gt;"Anlagenkauf (Abschreibung über Anlagenverzeichnis)",F124&lt;&gt;"USt-Zahllast/-Gutschrift (nicht ergebniswirksam)"),I124,"")</f>
        <v/>
      </c>
      <c r="M124" s="18">
        <f>IF(B124="","",MONTH(B124))</f>
        <v/>
      </c>
      <c r="N124" s="18">
        <f>IF(B124="","",YEAR(B124))</f>
        <v/>
      </c>
    </row>
    <row r="125">
      <c r="A125" s="18">
        <f>IF(B125="","",ROW()-5)</f>
        <v/>
      </c>
      <c r="B125" s="19" t="n"/>
      <c r="C125" s="20" t="n"/>
      <c r="D125" s="20" t="n"/>
      <c r="E125" s="20" t="n"/>
      <c r="F125" s="20" t="n"/>
      <c r="G125" s="21" t="n"/>
      <c r="H125" s="22" t="n"/>
      <c r="I125" s="23">
        <f>IF(G125="","",ROUND(G125/(1+N(H125)),2))</f>
        <v/>
      </c>
      <c r="J125" s="23">
        <f>IF(G125="","",G125-I125)</f>
        <v/>
      </c>
      <c r="K125" s="23">
        <f>IF(AND(G125&lt;&gt;"",E125="Einnahme",F125&lt;&gt;"USt-Zahllast/-Gutschrift (nicht ergebniswirksam)"),I125,"")</f>
        <v/>
      </c>
      <c r="L125" s="23">
        <f>IF(AND(G125&lt;&gt;"",E125="Ausgabe",F125&lt;&gt;"Anlagenkauf (Abschreibung über Anlagenverzeichnis)",F125&lt;&gt;"USt-Zahllast/-Gutschrift (nicht ergebniswirksam)"),I125,"")</f>
        <v/>
      </c>
      <c r="M125" s="18">
        <f>IF(B125="","",MONTH(B125))</f>
        <v/>
      </c>
      <c r="N125" s="18">
        <f>IF(B125="","",YEAR(B125))</f>
        <v/>
      </c>
    </row>
    <row r="126">
      <c r="A126" s="18">
        <f>IF(B126="","",ROW()-5)</f>
        <v/>
      </c>
      <c r="B126" s="19" t="n"/>
      <c r="C126" s="20" t="n"/>
      <c r="D126" s="20" t="n"/>
      <c r="E126" s="20" t="n"/>
      <c r="F126" s="20" t="n"/>
      <c r="G126" s="21" t="n"/>
      <c r="H126" s="22" t="n"/>
      <c r="I126" s="23">
        <f>IF(G126="","",ROUND(G126/(1+N(H126)),2))</f>
        <v/>
      </c>
      <c r="J126" s="23">
        <f>IF(G126="","",G126-I126)</f>
        <v/>
      </c>
      <c r="K126" s="23">
        <f>IF(AND(G126&lt;&gt;"",E126="Einnahme",F126&lt;&gt;"USt-Zahllast/-Gutschrift (nicht ergebniswirksam)"),I126,"")</f>
        <v/>
      </c>
      <c r="L126" s="23">
        <f>IF(AND(G126&lt;&gt;"",E126="Ausgabe",F126&lt;&gt;"Anlagenkauf (Abschreibung über Anlagenverzeichnis)",F126&lt;&gt;"USt-Zahllast/-Gutschrift (nicht ergebniswirksam)"),I126,"")</f>
        <v/>
      </c>
      <c r="M126" s="18">
        <f>IF(B126="","",MONTH(B126))</f>
        <v/>
      </c>
      <c r="N126" s="18">
        <f>IF(B126="","",YEAR(B126))</f>
        <v/>
      </c>
    </row>
    <row r="127">
      <c r="A127" s="18">
        <f>IF(B127="","",ROW()-5)</f>
        <v/>
      </c>
      <c r="B127" s="19" t="n"/>
      <c r="C127" s="20" t="n"/>
      <c r="D127" s="20" t="n"/>
      <c r="E127" s="20" t="n"/>
      <c r="F127" s="20" t="n"/>
      <c r="G127" s="21" t="n"/>
      <c r="H127" s="22" t="n"/>
      <c r="I127" s="23">
        <f>IF(G127="","",ROUND(G127/(1+N(H127)),2))</f>
        <v/>
      </c>
      <c r="J127" s="23">
        <f>IF(G127="","",G127-I127)</f>
        <v/>
      </c>
      <c r="K127" s="23">
        <f>IF(AND(G127&lt;&gt;"",E127="Einnahme",F127&lt;&gt;"USt-Zahllast/-Gutschrift (nicht ergebniswirksam)"),I127,"")</f>
        <v/>
      </c>
      <c r="L127" s="23">
        <f>IF(AND(G127&lt;&gt;"",E127="Ausgabe",F127&lt;&gt;"Anlagenkauf (Abschreibung über Anlagenverzeichnis)",F127&lt;&gt;"USt-Zahllast/-Gutschrift (nicht ergebniswirksam)"),I127,"")</f>
        <v/>
      </c>
      <c r="M127" s="18">
        <f>IF(B127="","",MONTH(B127))</f>
        <v/>
      </c>
      <c r="N127" s="18">
        <f>IF(B127="","",YEAR(B127))</f>
        <v/>
      </c>
    </row>
    <row r="128">
      <c r="A128" s="18">
        <f>IF(B128="","",ROW()-5)</f>
        <v/>
      </c>
      <c r="B128" s="19" t="n"/>
      <c r="C128" s="20" t="n"/>
      <c r="D128" s="20" t="n"/>
      <c r="E128" s="20" t="n"/>
      <c r="F128" s="20" t="n"/>
      <c r="G128" s="21" t="n"/>
      <c r="H128" s="22" t="n"/>
      <c r="I128" s="23">
        <f>IF(G128="","",ROUND(G128/(1+N(H128)),2))</f>
        <v/>
      </c>
      <c r="J128" s="23">
        <f>IF(G128="","",G128-I128)</f>
        <v/>
      </c>
      <c r="K128" s="23">
        <f>IF(AND(G128&lt;&gt;"",E128="Einnahme",F128&lt;&gt;"USt-Zahllast/-Gutschrift (nicht ergebniswirksam)"),I128,"")</f>
        <v/>
      </c>
      <c r="L128" s="23">
        <f>IF(AND(G128&lt;&gt;"",E128="Ausgabe",F128&lt;&gt;"Anlagenkauf (Abschreibung über Anlagenverzeichnis)",F128&lt;&gt;"USt-Zahllast/-Gutschrift (nicht ergebniswirksam)"),I128,"")</f>
        <v/>
      </c>
      <c r="M128" s="18">
        <f>IF(B128="","",MONTH(B128))</f>
        <v/>
      </c>
      <c r="N128" s="18">
        <f>IF(B128="","",YEAR(B128))</f>
        <v/>
      </c>
    </row>
    <row r="129">
      <c r="A129" s="18">
        <f>IF(B129="","",ROW()-5)</f>
        <v/>
      </c>
      <c r="B129" s="19" t="n"/>
      <c r="C129" s="20" t="n"/>
      <c r="D129" s="20" t="n"/>
      <c r="E129" s="20" t="n"/>
      <c r="F129" s="20" t="n"/>
      <c r="G129" s="21" t="n"/>
      <c r="H129" s="22" t="n"/>
      <c r="I129" s="23">
        <f>IF(G129="","",ROUND(G129/(1+N(H129)),2))</f>
        <v/>
      </c>
      <c r="J129" s="23">
        <f>IF(G129="","",G129-I129)</f>
        <v/>
      </c>
      <c r="K129" s="23">
        <f>IF(AND(G129&lt;&gt;"",E129="Einnahme",F129&lt;&gt;"USt-Zahllast/-Gutschrift (nicht ergebniswirksam)"),I129,"")</f>
        <v/>
      </c>
      <c r="L129" s="23">
        <f>IF(AND(G129&lt;&gt;"",E129="Ausgabe",F129&lt;&gt;"Anlagenkauf (Abschreibung über Anlagenverzeichnis)",F129&lt;&gt;"USt-Zahllast/-Gutschrift (nicht ergebniswirksam)"),I129,"")</f>
        <v/>
      </c>
      <c r="M129" s="18">
        <f>IF(B129="","",MONTH(B129))</f>
        <v/>
      </c>
      <c r="N129" s="18">
        <f>IF(B129="","",YEAR(B129))</f>
        <v/>
      </c>
    </row>
    <row r="130">
      <c r="A130" s="18">
        <f>IF(B130="","",ROW()-5)</f>
        <v/>
      </c>
      <c r="B130" s="19" t="n"/>
      <c r="C130" s="20" t="n"/>
      <c r="D130" s="20" t="n"/>
      <c r="E130" s="20" t="n"/>
      <c r="F130" s="20" t="n"/>
      <c r="G130" s="21" t="n"/>
      <c r="H130" s="22" t="n"/>
      <c r="I130" s="23">
        <f>IF(G130="","",ROUND(G130/(1+N(H130)),2))</f>
        <v/>
      </c>
      <c r="J130" s="23">
        <f>IF(G130="","",G130-I130)</f>
        <v/>
      </c>
      <c r="K130" s="23">
        <f>IF(AND(G130&lt;&gt;"",E130="Einnahme",F130&lt;&gt;"USt-Zahllast/-Gutschrift (nicht ergebniswirksam)"),I130,"")</f>
        <v/>
      </c>
      <c r="L130" s="23">
        <f>IF(AND(G130&lt;&gt;"",E130="Ausgabe",F130&lt;&gt;"Anlagenkauf (Abschreibung über Anlagenverzeichnis)",F130&lt;&gt;"USt-Zahllast/-Gutschrift (nicht ergebniswirksam)"),I130,"")</f>
        <v/>
      </c>
      <c r="M130" s="18">
        <f>IF(B130="","",MONTH(B130))</f>
        <v/>
      </c>
      <c r="N130" s="18">
        <f>IF(B130="","",YEAR(B130))</f>
        <v/>
      </c>
    </row>
    <row r="131">
      <c r="A131" s="18">
        <f>IF(B131="","",ROW()-5)</f>
        <v/>
      </c>
      <c r="B131" s="19" t="n"/>
      <c r="C131" s="20" t="n"/>
      <c r="D131" s="20" t="n"/>
      <c r="E131" s="20" t="n"/>
      <c r="F131" s="20" t="n"/>
      <c r="G131" s="21" t="n"/>
      <c r="H131" s="22" t="n"/>
      <c r="I131" s="23">
        <f>IF(G131="","",ROUND(G131/(1+N(H131)),2))</f>
        <v/>
      </c>
      <c r="J131" s="23">
        <f>IF(G131="","",G131-I131)</f>
        <v/>
      </c>
      <c r="K131" s="23">
        <f>IF(AND(G131&lt;&gt;"",E131="Einnahme",F131&lt;&gt;"USt-Zahllast/-Gutschrift (nicht ergebniswirksam)"),I131,"")</f>
        <v/>
      </c>
      <c r="L131" s="23">
        <f>IF(AND(G131&lt;&gt;"",E131="Ausgabe",F131&lt;&gt;"Anlagenkauf (Abschreibung über Anlagenverzeichnis)",F131&lt;&gt;"USt-Zahllast/-Gutschrift (nicht ergebniswirksam)"),I131,"")</f>
        <v/>
      </c>
      <c r="M131" s="18">
        <f>IF(B131="","",MONTH(B131))</f>
        <v/>
      </c>
      <c r="N131" s="18">
        <f>IF(B131="","",YEAR(B131))</f>
        <v/>
      </c>
    </row>
    <row r="132">
      <c r="A132" s="18">
        <f>IF(B132="","",ROW()-5)</f>
        <v/>
      </c>
      <c r="B132" s="19" t="n"/>
      <c r="C132" s="20" t="n"/>
      <c r="D132" s="20" t="n"/>
      <c r="E132" s="20" t="n"/>
      <c r="F132" s="20" t="n"/>
      <c r="G132" s="21" t="n"/>
      <c r="H132" s="22" t="n"/>
      <c r="I132" s="23">
        <f>IF(G132="","",ROUND(G132/(1+N(H132)),2))</f>
        <v/>
      </c>
      <c r="J132" s="23">
        <f>IF(G132="","",G132-I132)</f>
        <v/>
      </c>
      <c r="K132" s="23">
        <f>IF(AND(G132&lt;&gt;"",E132="Einnahme",F132&lt;&gt;"USt-Zahllast/-Gutschrift (nicht ergebniswirksam)"),I132,"")</f>
        <v/>
      </c>
      <c r="L132" s="23">
        <f>IF(AND(G132&lt;&gt;"",E132="Ausgabe",F132&lt;&gt;"Anlagenkauf (Abschreibung über Anlagenverzeichnis)",F132&lt;&gt;"USt-Zahllast/-Gutschrift (nicht ergebniswirksam)"),I132,"")</f>
        <v/>
      </c>
      <c r="M132" s="18">
        <f>IF(B132="","",MONTH(B132))</f>
        <v/>
      </c>
      <c r="N132" s="18">
        <f>IF(B132="","",YEAR(B132))</f>
        <v/>
      </c>
    </row>
    <row r="133">
      <c r="A133" s="18">
        <f>IF(B133="","",ROW()-5)</f>
        <v/>
      </c>
      <c r="B133" s="19" t="n"/>
      <c r="C133" s="20" t="n"/>
      <c r="D133" s="20" t="n"/>
      <c r="E133" s="20" t="n"/>
      <c r="F133" s="20" t="n"/>
      <c r="G133" s="21" t="n"/>
      <c r="H133" s="22" t="n"/>
      <c r="I133" s="23">
        <f>IF(G133="","",ROUND(G133/(1+N(H133)),2))</f>
        <v/>
      </c>
      <c r="J133" s="23">
        <f>IF(G133="","",G133-I133)</f>
        <v/>
      </c>
      <c r="K133" s="23">
        <f>IF(AND(G133&lt;&gt;"",E133="Einnahme",F133&lt;&gt;"USt-Zahllast/-Gutschrift (nicht ergebniswirksam)"),I133,"")</f>
        <v/>
      </c>
      <c r="L133" s="23">
        <f>IF(AND(G133&lt;&gt;"",E133="Ausgabe",F133&lt;&gt;"Anlagenkauf (Abschreibung über Anlagenverzeichnis)",F133&lt;&gt;"USt-Zahllast/-Gutschrift (nicht ergebniswirksam)"),I133,"")</f>
        <v/>
      </c>
      <c r="M133" s="18">
        <f>IF(B133="","",MONTH(B133))</f>
        <v/>
      </c>
      <c r="N133" s="18">
        <f>IF(B133="","",YEAR(B133))</f>
        <v/>
      </c>
    </row>
    <row r="134">
      <c r="A134" s="18">
        <f>IF(B134="","",ROW()-5)</f>
        <v/>
      </c>
      <c r="B134" s="19" t="n"/>
      <c r="C134" s="20" t="n"/>
      <c r="D134" s="20" t="n"/>
      <c r="E134" s="20" t="n"/>
      <c r="F134" s="20" t="n"/>
      <c r="G134" s="21" t="n"/>
      <c r="H134" s="22" t="n"/>
      <c r="I134" s="23">
        <f>IF(G134="","",ROUND(G134/(1+N(H134)),2))</f>
        <v/>
      </c>
      <c r="J134" s="23">
        <f>IF(G134="","",G134-I134)</f>
        <v/>
      </c>
      <c r="K134" s="23">
        <f>IF(AND(G134&lt;&gt;"",E134="Einnahme",F134&lt;&gt;"USt-Zahllast/-Gutschrift (nicht ergebniswirksam)"),I134,"")</f>
        <v/>
      </c>
      <c r="L134" s="23">
        <f>IF(AND(G134&lt;&gt;"",E134="Ausgabe",F134&lt;&gt;"Anlagenkauf (Abschreibung über Anlagenverzeichnis)",F134&lt;&gt;"USt-Zahllast/-Gutschrift (nicht ergebniswirksam)"),I134,"")</f>
        <v/>
      </c>
      <c r="M134" s="18">
        <f>IF(B134="","",MONTH(B134))</f>
        <v/>
      </c>
      <c r="N134" s="18">
        <f>IF(B134="","",YEAR(B134))</f>
        <v/>
      </c>
    </row>
    <row r="135">
      <c r="A135" s="18">
        <f>IF(B135="","",ROW()-5)</f>
        <v/>
      </c>
      <c r="B135" s="19" t="n"/>
      <c r="C135" s="20" t="n"/>
      <c r="D135" s="20" t="n"/>
      <c r="E135" s="20" t="n"/>
      <c r="F135" s="20" t="n"/>
      <c r="G135" s="21" t="n"/>
      <c r="H135" s="22" t="n"/>
      <c r="I135" s="23">
        <f>IF(G135="","",ROUND(G135/(1+N(H135)),2))</f>
        <v/>
      </c>
      <c r="J135" s="23">
        <f>IF(G135="","",G135-I135)</f>
        <v/>
      </c>
      <c r="K135" s="23">
        <f>IF(AND(G135&lt;&gt;"",E135="Einnahme",F135&lt;&gt;"USt-Zahllast/-Gutschrift (nicht ergebniswirksam)"),I135,"")</f>
        <v/>
      </c>
      <c r="L135" s="23">
        <f>IF(AND(G135&lt;&gt;"",E135="Ausgabe",F135&lt;&gt;"Anlagenkauf (Abschreibung über Anlagenverzeichnis)",F135&lt;&gt;"USt-Zahllast/-Gutschrift (nicht ergebniswirksam)"),I135,"")</f>
        <v/>
      </c>
      <c r="M135" s="18">
        <f>IF(B135="","",MONTH(B135))</f>
        <v/>
      </c>
      <c r="N135" s="18">
        <f>IF(B135="","",YEAR(B135))</f>
        <v/>
      </c>
    </row>
    <row r="136">
      <c r="A136" s="18">
        <f>IF(B136="","",ROW()-5)</f>
        <v/>
      </c>
      <c r="B136" s="19" t="n"/>
      <c r="C136" s="20" t="n"/>
      <c r="D136" s="20" t="n"/>
      <c r="E136" s="20" t="n"/>
      <c r="F136" s="20" t="n"/>
      <c r="G136" s="21" t="n"/>
      <c r="H136" s="22" t="n"/>
      <c r="I136" s="23">
        <f>IF(G136="","",ROUND(G136/(1+N(H136)),2))</f>
        <v/>
      </c>
      <c r="J136" s="23">
        <f>IF(G136="","",G136-I136)</f>
        <v/>
      </c>
      <c r="K136" s="23">
        <f>IF(AND(G136&lt;&gt;"",E136="Einnahme",F136&lt;&gt;"USt-Zahllast/-Gutschrift (nicht ergebniswirksam)"),I136,"")</f>
        <v/>
      </c>
      <c r="L136" s="23">
        <f>IF(AND(G136&lt;&gt;"",E136="Ausgabe",F136&lt;&gt;"Anlagenkauf (Abschreibung über Anlagenverzeichnis)",F136&lt;&gt;"USt-Zahllast/-Gutschrift (nicht ergebniswirksam)"),I136,"")</f>
        <v/>
      </c>
      <c r="M136" s="18">
        <f>IF(B136="","",MONTH(B136))</f>
        <v/>
      </c>
      <c r="N136" s="18">
        <f>IF(B136="","",YEAR(B136))</f>
        <v/>
      </c>
    </row>
    <row r="137">
      <c r="A137" s="18">
        <f>IF(B137="","",ROW()-5)</f>
        <v/>
      </c>
      <c r="B137" s="19" t="n"/>
      <c r="C137" s="20" t="n"/>
      <c r="D137" s="20" t="n"/>
      <c r="E137" s="20" t="n"/>
      <c r="F137" s="20" t="n"/>
      <c r="G137" s="21" t="n"/>
      <c r="H137" s="22" t="n"/>
      <c r="I137" s="23">
        <f>IF(G137="","",ROUND(G137/(1+N(H137)),2))</f>
        <v/>
      </c>
      <c r="J137" s="23">
        <f>IF(G137="","",G137-I137)</f>
        <v/>
      </c>
      <c r="K137" s="23">
        <f>IF(AND(G137&lt;&gt;"",E137="Einnahme",F137&lt;&gt;"USt-Zahllast/-Gutschrift (nicht ergebniswirksam)"),I137,"")</f>
        <v/>
      </c>
      <c r="L137" s="23">
        <f>IF(AND(G137&lt;&gt;"",E137="Ausgabe",F137&lt;&gt;"Anlagenkauf (Abschreibung über Anlagenverzeichnis)",F137&lt;&gt;"USt-Zahllast/-Gutschrift (nicht ergebniswirksam)"),I137,"")</f>
        <v/>
      </c>
      <c r="M137" s="18">
        <f>IF(B137="","",MONTH(B137))</f>
        <v/>
      </c>
      <c r="N137" s="18">
        <f>IF(B137="","",YEAR(B137))</f>
        <v/>
      </c>
    </row>
    <row r="138">
      <c r="A138" s="18">
        <f>IF(B138="","",ROW()-5)</f>
        <v/>
      </c>
      <c r="B138" s="19" t="n"/>
      <c r="C138" s="20" t="n"/>
      <c r="D138" s="20" t="n"/>
      <c r="E138" s="20" t="n"/>
      <c r="F138" s="20" t="n"/>
      <c r="G138" s="21" t="n"/>
      <c r="H138" s="22" t="n"/>
      <c r="I138" s="23">
        <f>IF(G138="","",ROUND(G138/(1+N(H138)),2))</f>
        <v/>
      </c>
      <c r="J138" s="23">
        <f>IF(G138="","",G138-I138)</f>
        <v/>
      </c>
      <c r="K138" s="23">
        <f>IF(AND(G138&lt;&gt;"",E138="Einnahme",F138&lt;&gt;"USt-Zahllast/-Gutschrift (nicht ergebniswirksam)"),I138,"")</f>
        <v/>
      </c>
      <c r="L138" s="23">
        <f>IF(AND(G138&lt;&gt;"",E138="Ausgabe",F138&lt;&gt;"Anlagenkauf (Abschreibung über Anlagenverzeichnis)",F138&lt;&gt;"USt-Zahllast/-Gutschrift (nicht ergebniswirksam)"),I138,"")</f>
        <v/>
      </c>
      <c r="M138" s="18">
        <f>IF(B138="","",MONTH(B138))</f>
        <v/>
      </c>
      <c r="N138" s="18">
        <f>IF(B138="","",YEAR(B138))</f>
        <v/>
      </c>
    </row>
    <row r="139">
      <c r="A139" s="18">
        <f>IF(B139="","",ROW()-5)</f>
        <v/>
      </c>
      <c r="B139" s="19" t="n"/>
      <c r="C139" s="20" t="n"/>
      <c r="D139" s="20" t="n"/>
      <c r="E139" s="20" t="n"/>
      <c r="F139" s="20" t="n"/>
      <c r="G139" s="21" t="n"/>
      <c r="H139" s="22" t="n"/>
      <c r="I139" s="23">
        <f>IF(G139="","",ROUND(G139/(1+N(H139)),2))</f>
        <v/>
      </c>
      <c r="J139" s="23">
        <f>IF(G139="","",G139-I139)</f>
        <v/>
      </c>
      <c r="K139" s="23">
        <f>IF(AND(G139&lt;&gt;"",E139="Einnahme",F139&lt;&gt;"USt-Zahllast/-Gutschrift (nicht ergebniswirksam)"),I139,"")</f>
        <v/>
      </c>
      <c r="L139" s="23">
        <f>IF(AND(G139&lt;&gt;"",E139="Ausgabe",F139&lt;&gt;"Anlagenkauf (Abschreibung über Anlagenverzeichnis)",F139&lt;&gt;"USt-Zahllast/-Gutschrift (nicht ergebniswirksam)"),I139,"")</f>
        <v/>
      </c>
      <c r="M139" s="18">
        <f>IF(B139="","",MONTH(B139))</f>
        <v/>
      </c>
      <c r="N139" s="18">
        <f>IF(B139="","",YEAR(B139))</f>
        <v/>
      </c>
    </row>
    <row r="140">
      <c r="A140" s="18">
        <f>IF(B140="","",ROW()-5)</f>
        <v/>
      </c>
      <c r="B140" s="19" t="n"/>
      <c r="C140" s="20" t="n"/>
      <c r="D140" s="20" t="n"/>
      <c r="E140" s="20" t="n"/>
      <c r="F140" s="20" t="n"/>
      <c r="G140" s="21" t="n"/>
      <c r="H140" s="22" t="n"/>
      <c r="I140" s="23">
        <f>IF(G140="","",ROUND(G140/(1+N(H140)),2))</f>
        <v/>
      </c>
      <c r="J140" s="23">
        <f>IF(G140="","",G140-I140)</f>
        <v/>
      </c>
      <c r="K140" s="23">
        <f>IF(AND(G140&lt;&gt;"",E140="Einnahme",F140&lt;&gt;"USt-Zahllast/-Gutschrift (nicht ergebniswirksam)"),I140,"")</f>
        <v/>
      </c>
      <c r="L140" s="23">
        <f>IF(AND(G140&lt;&gt;"",E140="Ausgabe",F140&lt;&gt;"Anlagenkauf (Abschreibung über Anlagenverzeichnis)",F140&lt;&gt;"USt-Zahllast/-Gutschrift (nicht ergebniswirksam)"),I140,"")</f>
        <v/>
      </c>
      <c r="M140" s="18">
        <f>IF(B140="","",MONTH(B140))</f>
        <v/>
      </c>
      <c r="N140" s="18">
        <f>IF(B140="","",YEAR(B140))</f>
        <v/>
      </c>
    </row>
    <row r="141">
      <c r="A141" s="18">
        <f>IF(B141="","",ROW()-5)</f>
        <v/>
      </c>
      <c r="B141" s="19" t="n"/>
      <c r="C141" s="20" t="n"/>
      <c r="D141" s="20" t="n"/>
      <c r="E141" s="20" t="n"/>
      <c r="F141" s="20" t="n"/>
      <c r="G141" s="21" t="n"/>
      <c r="H141" s="22" t="n"/>
      <c r="I141" s="23">
        <f>IF(G141="","",ROUND(G141/(1+N(H141)),2))</f>
        <v/>
      </c>
      <c r="J141" s="23">
        <f>IF(G141="","",G141-I141)</f>
        <v/>
      </c>
      <c r="K141" s="23">
        <f>IF(AND(G141&lt;&gt;"",E141="Einnahme",F141&lt;&gt;"USt-Zahllast/-Gutschrift (nicht ergebniswirksam)"),I141,"")</f>
        <v/>
      </c>
      <c r="L141" s="23">
        <f>IF(AND(G141&lt;&gt;"",E141="Ausgabe",F141&lt;&gt;"Anlagenkauf (Abschreibung über Anlagenverzeichnis)",F141&lt;&gt;"USt-Zahllast/-Gutschrift (nicht ergebniswirksam)"),I141,"")</f>
        <v/>
      </c>
      <c r="M141" s="18">
        <f>IF(B141="","",MONTH(B141))</f>
        <v/>
      </c>
      <c r="N141" s="18">
        <f>IF(B141="","",YEAR(B141))</f>
        <v/>
      </c>
    </row>
    <row r="142">
      <c r="A142" s="18">
        <f>IF(B142="","",ROW()-5)</f>
        <v/>
      </c>
      <c r="B142" s="19" t="n"/>
      <c r="C142" s="20" t="n"/>
      <c r="D142" s="20" t="n"/>
      <c r="E142" s="20" t="n"/>
      <c r="F142" s="20" t="n"/>
      <c r="G142" s="21" t="n"/>
      <c r="H142" s="22" t="n"/>
      <c r="I142" s="23">
        <f>IF(G142="","",ROUND(G142/(1+N(H142)),2))</f>
        <v/>
      </c>
      <c r="J142" s="23">
        <f>IF(G142="","",G142-I142)</f>
        <v/>
      </c>
      <c r="K142" s="23">
        <f>IF(AND(G142&lt;&gt;"",E142="Einnahme",F142&lt;&gt;"USt-Zahllast/-Gutschrift (nicht ergebniswirksam)"),I142,"")</f>
        <v/>
      </c>
      <c r="L142" s="23">
        <f>IF(AND(G142&lt;&gt;"",E142="Ausgabe",F142&lt;&gt;"Anlagenkauf (Abschreibung über Anlagenverzeichnis)",F142&lt;&gt;"USt-Zahllast/-Gutschrift (nicht ergebniswirksam)"),I142,"")</f>
        <v/>
      </c>
      <c r="M142" s="18">
        <f>IF(B142="","",MONTH(B142))</f>
        <v/>
      </c>
      <c r="N142" s="18">
        <f>IF(B142="","",YEAR(B142))</f>
        <v/>
      </c>
    </row>
    <row r="143">
      <c r="A143" s="18">
        <f>IF(B143="","",ROW()-5)</f>
        <v/>
      </c>
      <c r="B143" s="19" t="n"/>
      <c r="C143" s="20" t="n"/>
      <c r="D143" s="20" t="n"/>
      <c r="E143" s="20" t="n"/>
      <c r="F143" s="20" t="n"/>
      <c r="G143" s="21" t="n"/>
      <c r="H143" s="22" t="n"/>
      <c r="I143" s="23">
        <f>IF(G143="","",ROUND(G143/(1+N(H143)),2))</f>
        <v/>
      </c>
      <c r="J143" s="23">
        <f>IF(G143="","",G143-I143)</f>
        <v/>
      </c>
      <c r="K143" s="23">
        <f>IF(AND(G143&lt;&gt;"",E143="Einnahme",F143&lt;&gt;"USt-Zahllast/-Gutschrift (nicht ergebniswirksam)"),I143,"")</f>
        <v/>
      </c>
      <c r="L143" s="23">
        <f>IF(AND(G143&lt;&gt;"",E143="Ausgabe",F143&lt;&gt;"Anlagenkauf (Abschreibung über Anlagenverzeichnis)",F143&lt;&gt;"USt-Zahllast/-Gutschrift (nicht ergebniswirksam)"),I143,"")</f>
        <v/>
      </c>
      <c r="M143" s="18">
        <f>IF(B143="","",MONTH(B143))</f>
        <v/>
      </c>
      <c r="N143" s="18">
        <f>IF(B143="","",YEAR(B143))</f>
        <v/>
      </c>
    </row>
    <row r="144">
      <c r="A144" s="18">
        <f>IF(B144="","",ROW()-5)</f>
        <v/>
      </c>
      <c r="B144" s="19" t="n"/>
      <c r="C144" s="20" t="n"/>
      <c r="D144" s="20" t="n"/>
      <c r="E144" s="20" t="n"/>
      <c r="F144" s="20" t="n"/>
      <c r="G144" s="21" t="n"/>
      <c r="H144" s="22" t="n"/>
      <c r="I144" s="23">
        <f>IF(G144="","",ROUND(G144/(1+N(H144)),2))</f>
        <v/>
      </c>
      <c r="J144" s="23">
        <f>IF(G144="","",G144-I144)</f>
        <v/>
      </c>
      <c r="K144" s="23">
        <f>IF(AND(G144&lt;&gt;"",E144="Einnahme",F144&lt;&gt;"USt-Zahllast/-Gutschrift (nicht ergebniswirksam)"),I144,"")</f>
        <v/>
      </c>
      <c r="L144" s="23">
        <f>IF(AND(G144&lt;&gt;"",E144="Ausgabe",F144&lt;&gt;"Anlagenkauf (Abschreibung über Anlagenverzeichnis)",F144&lt;&gt;"USt-Zahllast/-Gutschrift (nicht ergebniswirksam)"),I144,"")</f>
        <v/>
      </c>
      <c r="M144" s="18">
        <f>IF(B144="","",MONTH(B144))</f>
        <v/>
      </c>
      <c r="N144" s="18">
        <f>IF(B144="","",YEAR(B144))</f>
        <v/>
      </c>
    </row>
    <row r="145">
      <c r="A145" s="18">
        <f>IF(B145="","",ROW()-5)</f>
        <v/>
      </c>
      <c r="B145" s="19" t="n"/>
      <c r="C145" s="20" t="n"/>
      <c r="D145" s="20" t="n"/>
      <c r="E145" s="20" t="n"/>
      <c r="F145" s="20" t="n"/>
      <c r="G145" s="21" t="n"/>
      <c r="H145" s="22" t="n"/>
      <c r="I145" s="23">
        <f>IF(G145="","",ROUND(G145/(1+N(H145)),2))</f>
        <v/>
      </c>
      <c r="J145" s="23">
        <f>IF(G145="","",G145-I145)</f>
        <v/>
      </c>
      <c r="K145" s="23">
        <f>IF(AND(G145&lt;&gt;"",E145="Einnahme",F145&lt;&gt;"USt-Zahllast/-Gutschrift (nicht ergebniswirksam)"),I145,"")</f>
        <v/>
      </c>
      <c r="L145" s="23">
        <f>IF(AND(G145&lt;&gt;"",E145="Ausgabe",F145&lt;&gt;"Anlagenkauf (Abschreibung über Anlagenverzeichnis)",F145&lt;&gt;"USt-Zahllast/-Gutschrift (nicht ergebniswirksam)"),I145,"")</f>
        <v/>
      </c>
      <c r="M145" s="18">
        <f>IF(B145="","",MONTH(B145))</f>
        <v/>
      </c>
      <c r="N145" s="18">
        <f>IF(B145="","",YEAR(B145))</f>
        <v/>
      </c>
    </row>
    <row r="146">
      <c r="A146" s="18">
        <f>IF(B146="","",ROW()-5)</f>
        <v/>
      </c>
      <c r="B146" s="19" t="n"/>
      <c r="C146" s="20" t="n"/>
      <c r="D146" s="20" t="n"/>
      <c r="E146" s="20" t="n"/>
      <c r="F146" s="20" t="n"/>
      <c r="G146" s="21" t="n"/>
      <c r="H146" s="22" t="n"/>
      <c r="I146" s="23">
        <f>IF(G146="","",ROUND(G146/(1+N(H146)),2))</f>
        <v/>
      </c>
      <c r="J146" s="23">
        <f>IF(G146="","",G146-I146)</f>
        <v/>
      </c>
      <c r="K146" s="23">
        <f>IF(AND(G146&lt;&gt;"",E146="Einnahme",F146&lt;&gt;"USt-Zahllast/-Gutschrift (nicht ergebniswirksam)"),I146,"")</f>
        <v/>
      </c>
      <c r="L146" s="23">
        <f>IF(AND(G146&lt;&gt;"",E146="Ausgabe",F146&lt;&gt;"Anlagenkauf (Abschreibung über Anlagenverzeichnis)",F146&lt;&gt;"USt-Zahllast/-Gutschrift (nicht ergebniswirksam)"),I146,"")</f>
        <v/>
      </c>
      <c r="M146" s="18">
        <f>IF(B146="","",MONTH(B146))</f>
        <v/>
      </c>
      <c r="N146" s="18">
        <f>IF(B146="","",YEAR(B146))</f>
        <v/>
      </c>
    </row>
    <row r="147">
      <c r="A147" s="18">
        <f>IF(B147="","",ROW()-5)</f>
        <v/>
      </c>
      <c r="B147" s="19" t="n"/>
      <c r="C147" s="20" t="n"/>
      <c r="D147" s="20" t="n"/>
      <c r="E147" s="20" t="n"/>
      <c r="F147" s="20" t="n"/>
      <c r="G147" s="21" t="n"/>
      <c r="H147" s="22" t="n"/>
      <c r="I147" s="23">
        <f>IF(G147="","",ROUND(G147/(1+N(H147)),2))</f>
        <v/>
      </c>
      <c r="J147" s="23">
        <f>IF(G147="","",G147-I147)</f>
        <v/>
      </c>
      <c r="K147" s="23">
        <f>IF(AND(G147&lt;&gt;"",E147="Einnahme",F147&lt;&gt;"USt-Zahllast/-Gutschrift (nicht ergebniswirksam)"),I147,"")</f>
        <v/>
      </c>
      <c r="L147" s="23">
        <f>IF(AND(G147&lt;&gt;"",E147="Ausgabe",F147&lt;&gt;"Anlagenkauf (Abschreibung über Anlagenverzeichnis)",F147&lt;&gt;"USt-Zahllast/-Gutschrift (nicht ergebniswirksam)"),I147,"")</f>
        <v/>
      </c>
      <c r="M147" s="18">
        <f>IF(B147="","",MONTH(B147))</f>
        <v/>
      </c>
      <c r="N147" s="18">
        <f>IF(B147="","",YEAR(B147))</f>
        <v/>
      </c>
    </row>
    <row r="148">
      <c r="A148" s="18">
        <f>IF(B148="","",ROW()-5)</f>
        <v/>
      </c>
      <c r="B148" s="19" t="n"/>
      <c r="C148" s="20" t="n"/>
      <c r="D148" s="20" t="n"/>
      <c r="E148" s="20" t="n"/>
      <c r="F148" s="20" t="n"/>
      <c r="G148" s="21" t="n"/>
      <c r="H148" s="22" t="n"/>
      <c r="I148" s="23">
        <f>IF(G148="","",ROUND(G148/(1+N(H148)),2))</f>
        <v/>
      </c>
      <c r="J148" s="23">
        <f>IF(G148="","",G148-I148)</f>
        <v/>
      </c>
      <c r="K148" s="23">
        <f>IF(AND(G148&lt;&gt;"",E148="Einnahme",F148&lt;&gt;"USt-Zahllast/-Gutschrift (nicht ergebniswirksam)"),I148,"")</f>
        <v/>
      </c>
      <c r="L148" s="23">
        <f>IF(AND(G148&lt;&gt;"",E148="Ausgabe",F148&lt;&gt;"Anlagenkauf (Abschreibung über Anlagenverzeichnis)",F148&lt;&gt;"USt-Zahllast/-Gutschrift (nicht ergebniswirksam)"),I148,"")</f>
        <v/>
      </c>
      <c r="M148" s="18">
        <f>IF(B148="","",MONTH(B148))</f>
        <v/>
      </c>
      <c r="N148" s="18">
        <f>IF(B148="","",YEAR(B148))</f>
        <v/>
      </c>
    </row>
    <row r="149">
      <c r="A149" s="18">
        <f>IF(B149="","",ROW()-5)</f>
        <v/>
      </c>
      <c r="B149" s="19" t="n"/>
      <c r="C149" s="20" t="n"/>
      <c r="D149" s="20" t="n"/>
      <c r="E149" s="20" t="n"/>
      <c r="F149" s="20" t="n"/>
      <c r="G149" s="21" t="n"/>
      <c r="H149" s="22" t="n"/>
      <c r="I149" s="23">
        <f>IF(G149="","",ROUND(G149/(1+N(H149)),2))</f>
        <v/>
      </c>
      <c r="J149" s="23">
        <f>IF(G149="","",G149-I149)</f>
        <v/>
      </c>
      <c r="K149" s="23">
        <f>IF(AND(G149&lt;&gt;"",E149="Einnahme",F149&lt;&gt;"USt-Zahllast/-Gutschrift (nicht ergebniswirksam)"),I149,"")</f>
        <v/>
      </c>
      <c r="L149" s="23">
        <f>IF(AND(G149&lt;&gt;"",E149="Ausgabe",F149&lt;&gt;"Anlagenkauf (Abschreibung über Anlagenverzeichnis)",F149&lt;&gt;"USt-Zahllast/-Gutschrift (nicht ergebniswirksam)"),I149,"")</f>
        <v/>
      </c>
      <c r="M149" s="18">
        <f>IF(B149="","",MONTH(B149))</f>
        <v/>
      </c>
      <c r="N149" s="18">
        <f>IF(B149="","",YEAR(B149))</f>
        <v/>
      </c>
    </row>
    <row r="150">
      <c r="A150" s="18">
        <f>IF(B150="","",ROW()-5)</f>
        <v/>
      </c>
      <c r="B150" s="19" t="n"/>
      <c r="C150" s="20" t="n"/>
      <c r="D150" s="20" t="n"/>
      <c r="E150" s="20" t="n"/>
      <c r="F150" s="20" t="n"/>
      <c r="G150" s="21" t="n"/>
      <c r="H150" s="22" t="n"/>
      <c r="I150" s="23">
        <f>IF(G150="","",ROUND(G150/(1+N(H150)),2))</f>
        <v/>
      </c>
      <c r="J150" s="23">
        <f>IF(G150="","",G150-I150)</f>
        <v/>
      </c>
      <c r="K150" s="23">
        <f>IF(AND(G150&lt;&gt;"",E150="Einnahme",F150&lt;&gt;"USt-Zahllast/-Gutschrift (nicht ergebniswirksam)"),I150,"")</f>
        <v/>
      </c>
      <c r="L150" s="23">
        <f>IF(AND(G150&lt;&gt;"",E150="Ausgabe",F150&lt;&gt;"Anlagenkauf (Abschreibung über Anlagenverzeichnis)",F150&lt;&gt;"USt-Zahllast/-Gutschrift (nicht ergebniswirksam)"),I150,"")</f>
        <v/>
      </c>
      <c r="M150" s="18">
        <f>IF(B150="","",MONTH(B150))</f>
        <v/>
      </c>
      <c r="N150" s="18">
        <f>IF(B150="","",YEAR(B150))</f>
        <v/>
      </c>
    </row>
    <row r="151">
      <c r="A151" s="18">
        <f>IF(B151="","",ROW()-5)</f>
        <v/>
      </c>
      <c r="B151" s="19" t="n"/>
      <c r="C151" s="20" t="n"/>
      <c r="D151" s="20" t="n"/>
      <c r="E151" s="20" t="n"/>
      <c r="F151" s="20" t="n"/>
      <c r="G151" s="21" t="n"/>
      <c r="H151" s="22" t="n"/>
      <c r="I151" s="23">
        <f>IF(G151="","",ROUND(G151/(1+N(H151)),2))</f>
        <v/>
      </c>
      <c r="J151" s="23">
        <f>IF(G151="","",G151-I151)</f>
        <v/>
      </c>
      <c r="K151" s="23">
        <f>IF(AND(G151&lt;&gt;"",E151="Einnahme",F151&lt;&gt;"USt-Zahllast/-Gutschrift (nicht ergebniswirksam)"),I151,"")</f>
        <v/>
      </c>
      <c r="L151" s="23">
        <f>IF(AND(G151&lt;&gt;"",E151="Ausgabe",F151&lt;&gt;"Anlagenkauf (Abschreibung über Anlagenverzeichnis)",F151&lt;&gt;"USt-Zahllast/-Gutschrift (nicht ergebniswirksam)"),I151,"")</f>
        <v/>
      </c>
      <c r="M151" s="18">
        <f>IF(B151="","",MONTH(B151))</f>
        <v/>
      </c>
      <c r="N151" s="18">
        <f>IF(B151="","",YEAR(B151))</f>
        <v/>
      </c>
    </row>
    <row r="152">
      <c r="A152" s="18">
        <f>IF(B152="","",ROW()-5)</f>
        <v/>
      </c>
      <c r="B152" s="19" t="n"/>
      <c r="C152" s="20" t="n"/>
      <c r="D152" s="20" t="n"/>
      <c r="E152" s="20" t="n"/>
      <c r="F152" s="20" t="n"/>
      <c r="G152" s="21" t="n"/>
      <c r="H152" s="22" t="n"/>
      <c r="I152" s="23">
        <f>IF(G152="","",ROUND(G152/(1+N(H152)),2))</f>
        <v/>
      </c>
      <c r="J152" s="23">
        <f>IF(G152="","",G152-I152)</f>
        <v/>
      </c>
      <c r="K152" s="23">
        <f>IF(AND(G152&lt;&gt;"",E152="Einnahme",F152&lt;&gt;"USt-Zahllast/-Gutschrift (nicht ergebniswirksam)"),I152,"")</f>
        <v/>
      </c>
      <c r="L152" s="23">
        <f>IF(AND(G152&lt;&gt;"",E152="Ausgabe",F152&lt;&gt;"Anlagenkauf (Abschreibung über Anlagenverzeichnis)",F152&lt;&gt;"USt-Zahllast/-Gutschrift (nicht ergebniswirksam)"),I152,"")</f>
        <v/>
      </c>
      <c r="M152" s="18">
        <f>IF(B152="","",MONTH(B152))</f>
        <v/>
      </c>
      <c r="N152" s="18">
        <f>IF(B152="","",YEAR(B152))</f>
        <v/>
      </c>
    </row>
    <row r="153">
      <c r="A153" s="18">
        <f>IF(B153="","",ROW()-5)</f>
        <v/>
      </c>
      <c r="B153" s="19" t="n"/>
      <c r="C153" s="20" t="n"/>
      <c r="D153" s="20" t="n"/>
      <c r="E153" s="20" t="n"/>
      <c r="F153" s="20" t="n"/>
      <c r="G153" s="21" t="n"/>
      <c r="H153" s="22" t="n"/>
      <c r="I153" s="23">
        <f>IF(G153="","",ROUND(G153/(1+N(H153)),2))</f>
        <v/>
      </c>
      <c r="J153" s="23">
        <f>IF(G153="","",G153-I153)</f>
        <v/>
      </c>
      <c r="K153" s="23">
        <f>IF(AND(G153&lt;&gt;"",E153="Einnahme",F153&lt;&gt;"USt-Zahllast/-Gutschrift (nicht ergebniswirksam)"),I153,"")</f>
        <v/>
      </c>
      <c r="L153" s="23">
        <f>IF(AND(G153&lt;&gt;"",E153="Ausgabe",F153&lt;&gt;"Anlagenkauf (Abschreibung über Anlagenverzeichnis)",F153&lt;&gt;"USt-Zahllast/-Gutschrift (nicht ergebniswirksam)"),I153,"")</f>
        <v/>
      </c>
      <c r="M153" s="18">
        <f>IF(B153="","",MONTH(B153))</f>
        <v/>
      </c>
      <c r="N153" s="18">
        <f>IF(B153="","",YEAR(B153))</f>
        <v/>
      </c>
    </row>
    <row r="154">
      <c r="A154" s="18">
        <f>IF(B154="","",ROW()-5)</f>
        <v/>
      </c>
      <c r="B154" s="19" t="n"/>
      <c r="C154" s="20" t="n"/>
      <c r="D154" s="20" t="n"/>
      <c r="E154" s="20" t="n"/>
      <c r="F154" s="20" t="n"/>
      <c r="G154" s="21" t="n"/>
      <c r="H154" s="22" t="n"/>
      <c r="I154" s="23">
        <f>IF(G154="","",ROUND(G154/(1+N(H154)),2))</f>
        <v/>
      </c>
      <c r="J154" s="23">
        <f>IF(G154="","",G154-I154)</f>
        <v/>
      </c>
      <c r="K154" s="23">
        <f>IF(AND(G154&lt;&gt;"",E154="Einnahme",F154&lt;&gt;"USt-Zahllast/-Gutschrift (nicht ergebniswirksam)"),I154,"")</f>
        <v/>
      </c>
      <c r="L154" s="23">
        <f>IF(AND(G154&lt;&gt;"",E154="Ausgabe",F154&lt;&gt;"Anlagenkauf (Abschreibung über Anlagenverzeichnis)",F154&lt;&gt;"USt-Zahllast/-Gutschrift (nicht ergebniswirksam)"),I154,"")</f>
        <v/>
      </c>
      <c r="M154" s="18">
        <f>IF(B154="","",MONTH(B154))</f>
        <v/>
      </c>
      <c r="N154" s="18">
        <f>IF(B154="","",YEAR(B154))</f>
        <v/>
      </c>
    </row>
    <row r="155">
      <c r="A155" s="18">
        <f>IF(B155="","",ROW()-5)</f>
        <v/>
      </c>
      <c r="B155" s="19" t="n"/>
      <c r="C155" s="20" t="n"/>
      <c r="D155" s="20" t="n"/>
      <c r="E155" s="20" t="n"/>
      <c r="F155" s="20" t="n"/>
      <c r="G155" s="21" t="n"/>
      <c r="H155" s="22" t="n"/>
      <c r="I155" s="23">
        <f>IF(G155="","",ROUND(G155/(1+N(H155)),2))</f>
        <v/>
      </c>
      <c r="J155" s="23">
        <f>IF(G155="","",G155-I155)</f>
        <v/>
      </c>
      <c r="K155" s="23">
        <f>IF(AND(G155&lt;&gt;"",E155="Einnahme",F155&lt;&gt;"USt-Zahllast/-Gutschrift (nicht ergebniswirksam)"),I155,"")</f>
        <v/>
      </c>
      <c r="L155" s="23">
        <f>IF(AND(G155&lt;&gt;"",E155="Ausgabe",F155&lt;&gt;"Anlagenkauf (Abschreibung über Anlagenverzeichnis)",F155&lt;&gt;"USt-Zahllast/-Gutschrift (nicht ergebniswirksam)"),I155,"")</f>
        <v/>
      </c>
      <c r="M155" s="18">
        <f>IF(B155="","",MONTH(B155))</f>
        <v/>
      </c>
      <c r="N155" s="18">
        <f>IF(B155="","",YEAR(B155))</f>
        <v/>
      </c>
    </row>
    <row r="156">
      <c r="A156" s="18">
        <f>IF(B156="","",ROW()-5)</f>
        <v/>
      </c>
      <c r="B156" s="19" t="n"/>
      <c r="C156" s="20" t="n"/>
      <c r="D156" s="20" t="n"/>
      <c r="E156" s="20" t="n"/>
      <c r="F156" s="20" t="n"/>
      <c r="G156" s="21" t="n"/>
      <c r="H156" s="22" t="n"/>
      <c r="I156" s="23">
        <f>IF(G156="","",ROUND(G156/(1+N(H156)),2))</f>
        <v/>
      </c>
      <c r="J156" s="23">
        <f>IF(G156="","",G156-I156)</f>
        <v/>
      </c>
      <c r="K156" s="23">
        <f>IF(AND(G156&lt;&gt;"",E156="Einnahme",F156&lt;&gt;"USt-Zahllast/-Gutschrift (nicht ergebniswirksam)"),I156,"")</f>
        <v/>
      </c>
      <c r="L156" s="23">
        <f>IF(AND(G156&lt;&gt;"",E156="Ausgabe",F156&lt;&gt;"Anlagenkauf (Abschreibung über Anlagenverzeichnis)",F156&lt;&gt;"USt-Zahllast/-Gutschrift (nicht ergebniswirksam)"),I156,"")</f>
        <v/>
      </c>
      <c r="M156" s="18">
        <f>IF(B156="","",MONTH(B156))</f>
        <v/>
      </c>
      <c r="N156" s="18">
        <f>IF(B156="","",YEAR(B156))</f>
        <v/>
      </c>
    </row>
    <row r="157">
      <c r="A157" s="18">
        <f>IF(B157="","",ROW()-5)</f>
        <v/>
      </c>
      <c r="B157" s="19" t="n"/>
      <c r="C157" s="20" t="n"/>
      <c r="D157" s="20" t="n"/>
      <c r="E157" s="20" t="n"/>
      <c r="F157" s="20" t="n"/>
      <c r="G157" s="21" t="n"/>
      <c r="H157" s="22" t="n"/>
      <c r="I157" s="23">
        <f>IF(G157="","",ROUND(G157/(1+N(H157)),2))</f>
        <v/>
      </c>
      <c r="J157" s="23">
        <f>IF(G157="","",G157-I157)</f>
        <v/>
      </c>
      <c r="K157" s="23">
        <f>IF(AND(G157&lt;&gt;"",E157="Einnahme",F157&lt;&gt;"USt-Zahllast/-Gutschrift (nicht ergebniswirksam)"),I157,"")</f>
        <v/>
      </c>
      <c r="L157" s="23">
        <f>IF(AND(G157&lt;&gt;"",E157="Ausgabe",F157&lt;&gt;"Anlagenkauf (Abschreibung über Anlagenverzeichnis)",F157&lt;&gt;"USt-Zahllast/-Gutschrift (nicht ergebniswirksam)"),I157,"")</f>
        <v/>
      </c>
      <c r="M157" s="18">
        <f>IF(B157="","",MONTH(B157))</f>
        <v/>
      </c>
      <c r="N157" s="18">
        <f>IF(B157="","",YEAR(B157))</f>
        <v/>
      </c>
    </row>
    <row r="158">
      <c r="A158" s="18">
        <f>IF(B158="","",ROW()-5)</f>
        <v/>
      </c>
      <c r="B158" s="19" t="n"/>
      <c r="C158" s="20" t="n"/>
      <c r="D158" s="20" t="n"/>
      <c r="E158" s="20" t="n"/>
      <c r="F158" s="20" t="n"/>
      <c r="G158" s="21" t="n"/>
      <c r="H158" s="22" t="n"/>
      <c r="I158" s="23">
        <f>IF(G158="","",ROUND(G158/(1+N(H158)),2))</f>
        <v/>
      </c>
      <c r="J158" s="23">
        <f>IF(G158="","",G158-I158)</f>
        <v/>
      </c>
      <c r="K158" s="23">
        <f>IF(AND(G158&lt;&gt;"",E158="Einnahme",F158&lt;&gt;"USt-Zahllast/-Gutschrift (nicht ergebniswirksam)"),I158,"")</f>
        <v/>
      </c>
      <c r="L158" s="23">
        <f>IF(AND(G158&lt;&gt;"",E158="Ausgabe",F158&lt;&gt;"Anlagenkauf (Abschreibung über Anlagenverzeichnis)",F158&lt;&gt;"USt-Zahllast/-Gutschrift (nicht ergebniswirksam)"),I158,"")</f>
        <v/>
      </c>
      <c r="M158" s="18">
        <f>IF(B158="","",MONTH(B158))</f>
        <v/>
      </c>
      <c r="N158" s="18">
        <f>IF(B158="","",YEAR(B158))</f>
        <v/>
      </c>
    </row>
    <row r="159">
      <c r="A159" s="18">
        <f>IF(B159="","",ROW()-5)</f>
        <v/>
      </c>
      <c r="B159" s="19" t="n"/>
      <c r="C159" s="20" t="n"/>
      <c r="D159" s="20" t="n"/>
      <c r="E159" s="20" t="n"/>
      <c r="F159" s="20" t="n"/>
      <c r="G159" s="21" t="n"/>
      <c r="H159" s="22" t="n"/>
      <c r="I159" s="23">
        <f>IF(G159="","",ROUND(G159/(1+N(H159)),2))</f>
        <v/>
      </c>
      <c r="J159" s="23">
        <f>IF(G159="","",G159-I159)</f>
        <v/>
      </c>
      <c r="K159" s="23">
        <f>IF(AND(G159&lt;&gt;"",E159="Einnahme",F159&lt;&gt;"USt-Zahllast/-Gutschrift (nicht ergebniswirksam)"),I159,"")</f>
        <v/>
      </c>
      <c r="L159" s="23">
        <f>IF(AND(G159&lt;&gt;"",E159="Ausgabe",F159&lt;&gt;"Anlagenkauf (Abschreibung über Anlagenverzeichnis)",F159&lt;&gt;"USt-Zahllast/-Gutschrift (nicht ergebniswirksam)"),I159,"")</f>
        <v/>
      </c>
      <c r="M159" s="18">
        <f>IF(B159="","",MONTH(B159))</f>
        <v/>
      </c>
      <c r="N159" s="18">
        <f>IF(B159="","",YEAR(B159))</f>
        <v/>
      </c>
    </row>
    <row r="160">
      <c r="A160" s="18">
        <f>IF(B160="","",ROW()-5)</f>
        <v/>
      </c>
      <c r="B160" s="19" t="n"/>
      <c r="C160" s="20" t="n"/>
      <c r="D160" s="20" t="n"/>
      <c r="E160" s="20" t="n"/>
      <c r="F160" s="20" t="n"/>
      <c r="G160" s="21" t="n"/>
      <c r="H160" s="22" t="n"/>
      <c r="I160" s="23">
        <f>IF(G160="","",ROUND(G160/(1+N(H160)),2))</f>
        <v/>
      </c>
      <c r="J160" s="23">
        <f>IF(G160="","",G160-I160)</f>
        <v/>
      </c>
      <c r="K160" s="23">
        <f>IF(AND(G160&lt;&gt;"",E160="Einnahme",F160&lt;&gt;"USt-Zahllast/-Gutschrift (nicht ergebniswirksam)"),I160,"")</f>
        <v/>
      </c>
      <c r="L160" s="23">
        <f>IF(AND(G160&lt;&gt;"",E160="Ausgabe",F160&lt;&gt;"Anlagenkauf (Abschreibung über Anlagenverzeichnis)",F160&lt;&gt;"USt-Zahllast/-Gutschrift (nicht ergebniswirksam)"),I160,"")</f>
        <v/>
      </c>
      <c r="M160" s="18">
        <f>IF(B160="","",MONTH(B160))</f>
        <v/>
      </c>
      <c r="N160" s="18">
        <f>IF(B160="","",YEAR(B160))</f>
        <v/>
      </c>
    </row>
    <row r="161">
      <c r="A161" s="18">
        <f>IF(B161="","",ROW()-5)</f>
        <v/>
      </c>
      <c r="B161" s="19" t="n"/>
      <c r="C161" s="20" t="n"/>
      <c r="D161" s="20" t="n"/>
      <c r="E161" s="20" t="n"/>
      <c r="F161" s="20" t="n"/>
      <c r="G161" s="21" t="n"/>
      <c r="H161" s="22" t="n"/>
      <c r="I161" s="23">
        <f>IF(G161="","",ROUND(G161/(1+N(H161)),2))</f>
        <v/>
      </c>
      <c r="J161" s="23">
        <f>IF(G161="","",G161-I161)</f>
        <v/>
      </c>
      <c r="K161" s="23">
        <f>IF(AND(G161&lt;&gt;"",E161="Einnahme",F161&lt;&gt;"USt-Zahllast/-Gutschrift (nicht ergebniswirksam)"),I161,"")</f>
        <v/>
      </c>
      <c r="L161" s="23">
        <f>IF(AND(G161&lt;&gt;"",E161="Ausgabe",F161&lt;&gt;"Anlagenkauf (Abschreibung über Anlagenverzeichnis)",F161&lt;&gt;"USt-Zahllast/-Gutschrift (nicht ergebniswirksam)"),I161,"")</f>
        <v/>
      </c>
      <c r="M161" s="18">
        <f>IF(B161="","",MONTH(B161))</f>
        <v/>
      </c>
      <c r="N161" s="18">
        <f>IF(B161="","",YEAR(B161))</f>
        <v/>
      </c>
    </row>
    <row r="162">
      <c r="A162" s="18">
        <f>IF(B162="","",ROW()-5)</f>
        <v/>
      </c>
      <c r="B162" s="19" t="n"/>
      <c r="C162" s="20" t="n"/>
      <c r="D162" s="20" t="n"/>
      <c r="E162" s="20" t="n"/>
      <c r="F162" s="20" t="n"/>
      <c r="G162" s="21" t="n"/>
      <c r="H162" s="22" t="n"/>
      <c r="I162" s="23">
        <f>IF(G162="","",ROUND(G162/(1+N(H162)),2))</f>
        <v/>
      </c>
      <c r="J162" s="23">
        <f>IF(G162="","",G162-I162)</f>
        <v/>
      </c>
      <c r="K162" s="23">
        <f>IF(AND(G162&lt;&gt;"",E162="Einnahme",F162&lt;&gt;"USt-Zahllast/-Gutschrift (nicht ergebniswirksam)"),I162,"")</f>
        <v/>
      </c>
      <c r="L162" s="23">
        <f>IF(AND(G162&lt;&gt;"",E162="Ausgabe",F162&lt;&gt;"Anlagenkauf (Abschreibung über Anlagenverzeichnis)",F162&lt;&gt;"USt-Zahllast/-Gutschrift (nicht ergebniswirksam)"),I162,"")</f>
        <v/>
      </c>
      <c r="M162" s="18">
        <f>IF(B162="","",MONTH(B162))</f>
        <v/>
      </c>
      <c r="N162" s="18">
        <f>IF(B162="","",YEAR(B162))</f>
        <v/>
      </c>
    </row>
    <row r="163">
      <c r="A163" s="18">
        <f>IF(B163="","",ROW()-5)</f>
        <v/>
      </c>
      <c r="B163" s="19" t="n"/>
      <c r="C163" s="20" t="n"/>
      <c r="D163" s="20" t="n"/>
      <c r="E163" s="20" t="n"/>
      <c r="F163" s="20" t="n"/>
      <c r="G163" s="21" t="n"/>
      <c r="H163" s="22" t="n"/>
      <c r="I163" s="23">
        <f>IF(G163="","",ROUND(G163/(1+N(H163)),2))</f>
        <v/>
      </c>
      <c r="J163" s="23">
        <f>IF(G163="","",G163-I163)</f>
        <v/>
      </c>
      <c r="K163" s="23">
        <f>IF(AND(G163&lt;&gt;"",E163="Einnahme",F163&lt;&gt;"USt-Zahllast/-Gutschrift (nicht ergebniswirksam)"),I163,"")</f>
        <v/>
      </c>
      <c r="L163" s="23">
        <f>IF(AND(G163&lt;&gt;"",E163="Ausgabe",F163&lt;&gt;"Anlagenkauf (Abschreibung über Anlagenverzeichnis)",F163&lt;&gt;"USt-Zahllast/-Gutschrift (nicht ergebniswirksam)"),I163,"")</f>
        <v/>
      </c>
      <c r="M163" s="18">
        <f>IF(B163="","",MONTH(B163))</f>
        <v/>
      </c>
      <c r="N163" s="18">
        <f>IF(B163="","",YEAR(B163))</f>
        <v/>
      </c>
    </row>
    <row r="164">
      <c r="A164" s="18">
        <f>IF(B164="","",ROW()-5)</f>
        <v/>
      </c>
      <c r="B164" s="19" t="n"/>
      <c r="C164" s="20" t="n"/>
      <c r="D164" s="20" t="n"/>
      <c r="E164" s="20" t="n"/>
      <c r="F164" s="20" t="n"/>
      <c r="G164" s="21" t="n"/>
      <c r="H164" s="22" t="n"/>
      <c r="I164" s="23">
        <f>IF(G164="","",ROUND(G164/(1+N(H164)),2))</f>
        <v/>
      </c>
      <c r="J164" s="23">
        <f>IF(G164="","",G164-I164)</f>
        <v/>
      </c>
      <c r="K164" s="23">
        <f>IF(AND(G164&lt;&gt;"",E164="Einnahme",F164&lt;&gt;"USt-Zahllast/-Gutschrift (nicht ergebniswirksam)"),I164,"")</f>
        <v/>
      </c>
      <c r="L164" s="23">
        <f>IF(AND(G164&lt;&gt;"",E164="Ausgabe",F164&lt;&gt;"Anlagenkauf (Abschreibung über Anlagenverzeichnis)",F164&lt;&gt;"USt-Zahllast/-Gutschrift (nicht ergebniswirksam)"),I164,"")</f>
        <v/>
      </c>
      <c r="M164" s="18">
        <f>IF(B164="","",MONTH(B164))</f>
        <v/>
      </c>
      <c r="N164" s="18">
        <f>IF(B164="","",YEAR(B164))</f>
        <v/>
      </c>
    </row>
    <row r="165">
      <c r="A165" s="18">
        <f>IF(B165="","",ROW()-5)</f>
        <v/>
      </c>
      <c r="B165" s="19" t="n"/>
      <c r="C165" s="20" t="n"/>
      <c r="D165" s="20" t="n"/>
      <c r="E165" s="20" t="n"/>
      <c r="F165" s="20" t="n"/>
      <c r="G165" s="21" t="n"/>
      <c r="H165" s="22" t="n"/>
      <c r="I165" s="23">
        <f>IF(G165="","",ROUND(G165/(1+N(H165)),2))</f>
        <v/>
      </c>
      <c r="J165" s="23">
        <f>IF(G165="","",G165-I165)</f>
        <v/>
      </c>
      <c r="K165" s="23">
        <f>IF(AND(G165&lt;&gt;"",E165="Einnahme",F165&lt;&gt;"USt-Zahllast/-Gutschrift (nicht ergebniswirksam)"),I165,"")</f>
        <v/>
      </c>
      <c r="L165" s="23">
        <f>IF(AND(G165&lt;&gt;"",E165="Ausgabe",F165&lt;&gt;"Anlagenkauf (Abschreibung über Anlagenverzeichnis)",F165&lt;&gt;"USt-Zahllast/-Gutschrift (nicht ergebniswirksam)"),I165,"")</f>
        <v/>
      </c>
      <c r="M165" s="18">
        <f>IF(B165="","",MONTH(B165))</f>
        <v/>
      </c>
      <c r="N165" s="18">
        <f>IF(B165="","",YEAR(B165))</f>
        <v/>
      </c>
    </row>
    <row r="166">
      <c r="A166" s="18">
        <f>IF(B166="","",ROW()-5)</f>
        <v/>
      </c>
      <c r="B166" s="19" t="n"/>
      <c r="C166" s="20" t="n"/>
      <c r="D166" s="20" t="n"/>
      <c r="E166" s="20" t="n"/>
      <c r="F166" s="20" t="n"/>
      <c r="G166" s="21" t="n"/>
      <c r="H166" s="22" t="n"/>
      <c r="I166" s="23">
        <f>IF(G166="","",ROUND(G166/(1+N(H166)),2))</f>
        <v/>
      </c>
      <c r="J166" s="23">
        <f>IF(G166="","",G166-I166)</f>
        <v/>
      </c>
      <c r="K166" s="23">
        <f>IF(AND(G166&lt;&gt;"",E166="Einnahme",F166&lt;&gt;"USt-Zahllast/-Gutschrift (nicht ergebniswirksam)"),I166,"")</f>
        <v/>
      </c>
      <c r="L166" s="23">
        <f>IF(AND(G166&lt;&gt;"",E166="Ausgabe",F166&lt;&gt;"Anlagenkauf (Abschreibung über Anlagenverzeichnis)",F166&lt;&gt;"USt-Zahllast/-Gutschrift (nicht ergebniswirksam)"),I166,"")</f>
        <v/>
      </c>
      <c r="M166" s="18">
        <f>IF(B166="","",MONTH(B166))</f>
        <v/>
      </c>
      <c r="N166" s="18">
        <f>IF(B166="","",YEAR(B166))</f>
        <v/>
      </c>
    </row>
    <row r="167">
      <c r="A167" s="18">
        <f>IF(B167="","",ROW()-5)</f>
        <v/>
      </c>
      <c r="B167" s="19" t="n"/>
      <c r="C167" s="20" t="n"/>
      <c r="D167" s="20" t="n"/>
      <c r="E167" s="20" t="n"/>
      <c r="F167" s="20" t="n"/>
      <c r="G167" s="21" t="n"/>
      <c r="H167" s="22" t="n"/>
      <c r="I167" s="23">
        <f>IF(G167="","",ROUND(G167/(1+N(H167)),2))</f>
        <v/>
      </c>
      <c r="J167" s="23">
        <f>IF(G167="","",G167-I167)</f>
        <v/>
      </c>
      <c r="K167" s="23">
        <f>IF(AND(G167&lt;&gt;"",E167="Einnahme",F167&lt;&gt;"USt-Zahllast/-Gutschrift (nicht ergebniswirksam)"),I167,"")</f>
        <v/>
      </c>
      <c r="L167" s="23">
        <f>IF(AND(G167&lt;&gt;"",E167="Ausgabe",F167&lt;&gt;"Anlagenkauf (Abschreibung über Anlagenverzeichnis)",F167&lt;&gt;"USt-Zahllast/-Gutschrift (nicht ergebniswirksam)"),I167,"")</f>
        <v/>
      </c>
      <c r="M167" s="18">
        <f>IF(B167="","",MONTH(B167))</f>
        <v/>
      </c>
      <c r="N167" s="18">
        <f>IF(B167="","",YEAR(B167))</f>
        <v/>
      </c>
    </row>
    <row r="168">
      <c r="A168" s="18">
        <f>IF(B168="","",ROW()-5)</f>
        <v/>
      </c>
      <c r="B168" s="19" t="n"/>
      <c r="C168" s="20" t="n"/>
      <c r="D168" s="20" t="n"/>
      <c r="E168" s="20" t="n"/>
      <c r="F168" s="20" t="n"/>
      <c r="G168" s="21" t="n"/>
      <c r="H168" s="22" t="n"/>
      <c r="I168" s="23">
        <f>IF(G168="","",ROUND(G168/(1+N(H168)),2))</f>
        <v/>
      </c>
      <c r="J168" s="23">
        <f>IF(G168="","",G168-I168)</f>
        <v/>
      </c>
      <c r="K168" s="23">
        <f>IF(AND(G168&lt;&gt;"",E168="Einnahme",F168&lt;&gt;"USt-Zahllast/-Gutschrift (nicht ergebniswirksam)"),I168,"")</f>
        <v/>
      </c>
      <c r="L168" s="23">
        <f>IF(AND(G168&lt;&gt;"",E168="Ausgabe",F168&lt;&gt;"Anlagenkauf (Abschreibung über Anlagenverzeichnis)",F168&lt;&gt;"USt-Zahllast/-Gutschrift (nicht ergebniswirksam)"),I168,"")</f>
        <v/>
      </c>
      <c r="M168" s="18">
        <f>IF(B168="","",MONTH(B168))</f>
        <v/>
      </c>
      <c r="N168" s="18">
        <f>IF(B168="","",YEAR(B168))</f>
        <v/>
      </c>
    </row>
    <row r="169">
      <c r="A169" s="18">
        <f>IF(B169="","",ROW()-5)</f>
        <v/>
      </c>
      <c r="B169" s="19" t="n"/>
      <c r="C169" s="20" t="n"/>
      <c r="D169" s="20" t="n"/>
      <c r="E169" s="20" t="n"/>
      <c r="F169" s="20" t="n"/>
      <c r="G169" s="21" t="n"/>
      <c r="H169" s="22" t="n"/>
      <c r="I169" s="23">
        <f>IF(G169="","",ROUND(G169/(1+N(H169)),2))</f>
        <v/>
      </c>
      <c r="J169" s="23">
        <f>IF(G169="","",G169-I169)</f>
        <v/>
      </c>
      <c r="K169" s="23">
        <f>IF(AND(G169&lt;&gt;"",E169="Einnahme",F169&lt;&gt;"USt-Zahllast/-Gutschrift (nicht ergebniswirksam)"),I169,"")</f>
        <v/>
      </c>
      <c r="L169" s="23">
        <f>IF(AND(G169&lt;&gt;"",E169="Ausgabe",F169&lt;&gt;"Anlagenkauf (Abschreibung über Anlagenverzeichnis)",F169&lt;&gt;"USt-Zahllast/-Gutschrift (nicht ergebniswirksam)"),I169,"")</f>
        <v/>
      </c>
      <c r="M169" s="18">
        <f>IF(B169="","",MONTH(B169))</f>
        <v/>
      </c>
      <c r="N169" s="18">
        <f>IF(B169="","",YEAR(B169))</f>
        <v/>
      </c>
    </row>
    <row r="170">
      <c r="A170" s="18">
        <f>IF(B170="","",ROW()-5)</f>
        <v/>
      </c>
      <c r="B170" s="19" t="n"/>
      <c r="C170" s="20" t="n"/>
      <c r="D170" s="20" t="n"/>
      <c r="E170" s="20" t="n"/>
      <c r="F170" s="20" t="n"/>
      <c r="G170" s="21" t="n"/>
      <c r="H170" s="22" t="n"/>
      <c r="I170" s="23">
        <f>IF(G170="","",ROUND(G170/(1+N(H170)),2))</f>
        <v/>
      </c>
      <c r="J170" s="23">
        <f>IF(G170="","",G170-I170)</f>
        <v/>
      </c>
      <c r="K170" s="23">
        <f>IF(AND(G170&lt;&gt;"",E170="Einnahme",F170&lt;&gt;"USt-Zahllast/-Gutschrift (nicht ergebniswirksam)"),I170,"")</f>
        <v/>
      </c>
      <c r="L170" s="23">
        <f>IF(AND(G170&lt;&gt;"",E170="Ausgabe",F170&lt;&gt;"Anlagenkauf (Abschreibung über Anlagenverzeichnis)",F170&lt;&gt;"USt-Zahllast/-Gutschrift (nicht ergebniswirksam)"),I170,"")</f>
        <v/>
      </c>
      <c r="M170" s="18">
        <f>IF(B170="","",MONTH(B170))</f>
        <v/>
      </c>
      <c r="N170" s="18">
        <f>IF(B170="","",YEAR(B170))</f>
        <v/>
      </c>
    </row>
    <row r="171">
      <c r="A171" s="18">
        <f>IF(B171="","",ROW()-5)</f>
        <v/>
      </c>
      <c r="B171" s="19" t="n"/>
      <c r="C171" s="20" t="n"/>
      <c r="D171" s="20" t="n"/>
      <c r="E171" s="20" t="n"/>
      <c r="F171" s="20" t="n"/>
      <c r="G171" s="21" t="n"/>
      <c r="H171" s="22" t="n"/>
      <c r="I171" s="23">
        <f>IF(G171="","",ROUND(G171/(1+N(H171)),2))</f>
        <v/>
      </c>
      <c r="J171" s="23">
        <f>IF(G171="","",G171-I171)</f>
        <v/>
      </c>
      <c r="K171" s="23">
        <f>IF(AND(G171&lt;&gt;"",E171="Einnahme",F171&lt;&gt;"USt-Zahllast/-Gutschrift (nicht ergebniswirksam)"),I171,"")</f>
        <v/>
      </c>
      <c r="L171" s="23">
        <f>IF(AND(G171&lt;&gt;"",E171="Ausgabe",F171&lt;&gt;"Anlagenkauf (Abschreibung über Anlagenverzeichnis)",F171&lt;&gt;"USt-Zahllast/-Gutschrift (nicht ergebniswirksam)"),I171,"")</f>
        <v/>
      </c>
      <c r="M171" s="18">
        <f>IF(B171="","",MONTH(B171))</f>
        <v/>
      </c>
      <c r="N171" s="18">
        <f>IF(B171="","",YEAR(B171))</f>
        <v/>
      </c>
    </row>
    <row r="172">
      <c r="A172" s="18">
        <f>IF(B172="","",ROW()-5)</f>
        <v/>
      </c>
      <c r="B172" s="19" t="n"/>
      <c r="C172" s="20" t="n"/>
      <c r="D172" s="20" t="n"/>
      <c r="E172" s="20" t="n"/>
      <c r="F172" s="20" t="n"/>
      <c r="G172" s="21" t="n"/>
      <c r="H172" s="22" t="n"/>
      <c r="I172" s="23">
        <f>IF(G172="","",ROUND(G172/(1+N(H172)),2))</f>
        <v/>
      </c>
      <c r="J172" s="23">
        <f>IF(G172="","",G172-I172)</f>
        <v/>
      </c>
      <c r="K172" s="23">
        <f>IF(AND(G172&lt;&gt;"",E172="Einnahme",F172&lt;&gt;"USt-Zahllast/-Gutschrift (nicht ergebniswirksam)"),I172,"")</f>
        <v/>
      </c>
      <c r="L172" s="23">
        <f>IF(AND(G172&lt;&gt;"",E172="Ausgabe",F172&lt;&gt;"Anlagenkauf (Abschreibung über Anlagenverzeichnis)",F172&lt;&gt;"USt-Zahllast/-Gutschrift (nicht ergebniswirksam)"),I172,"")</f>
        <v/>
      </c>
      <c r="M172" s="18">
        <f>IF(B172="","",MONTH(B172))</f>
        <v/>
      </c>
      <c r="N172" s="18">
        <f>IF(B172="","",YEAR(B172))</f>
        <v/>
      </c>
    </row>
    <row r="173">
      <c r="A173" s="18">
        <f>IF(B173="","",ROW()-5)</f>
        <v/>
      </c>
      <c r="B173" s="19" t="n"/>
      <c r="C173" s="20" t="n"/>
      <c r="D173" s="20" t="n"/>
      <c r="E173" s="20" t="n"/>
      <c r="F173" s="20" t="n"/>
      <c r="G173" s="21" t="n"/>
      <c r="H173" s="22" t="n"/>
      <c r="I173" s="23">
        <f>IF(G173="","",ROUND(G173/(1+N(H173)),2))</f>
        <v/>
      </c>
      <c r="J173" s="23">
        <f>IF(G173="","",G173-I173)</f>
        <v/>
      </c>
      <c r="K173" s="23">
        <f>IF(AND(G173&lt;&gt;"",E173="Einnahme",F173&lt;&gt;"USt-Zahllast/-Gutschrift (nicht ergebniswirksam)"),I173,"")</f>
        <v/>
      </c>
      <c r="L173" s="23">
        <f>IF(AND(G173&lt;&gt;"",E173="Ausgabe",F173&lt;&gt;"Anlagenkauf (Abschreibung über Anlagenverzeichnis)",F173&lt;&gt;"USt-Zahllast/-Gutschrift (nicht ergebniswirksam)"),I173,"")</f>
        <v/>
      </c>
      <c r="M173" s="18">
        <f>IF(B173="","",MONTH(B173))</f>
        <v/>
      </c>
      <c r="N173" s="18">
        <f>IF(B173="","",YEAR(B173))</f>
        <v/>
      </c>
    </row>
    <row r="174">
      <c r="A174" s="18">
        <f>IF(B174="","",ROW()-5)</f>
        <v/>
      </c>
      <c r="B174" s="19" t="n"/>
      <c r="C174" s="20" t="n"/>
      <c r="D174" s="20" t="n"/>
      <c r="E174" s="20" t="n"/>
      <c r="F174" s="20" t="n"/>
      <c r="G174" s="21" t="n"/>
      <c r="H174" s="22" t="n"/>
      <c r="I174" s="23">
        <f>IF(G174="","",ROUND(G174/(1+N(H174)),2))</f>
        <v/>
      </c>
      <c r="J174" s="23">
        <f>IF(G174="","",G174-I174)</f>
        <v/>
      </c>
      <c r="K174" s="23">
        <f>IF(AND(G174&lt;&gt;"",E174="Einnahme",F174&lt;&gt;"USt-Zahllast/-Gutschrift (nicht ergebniswirksam)"),I174,"")</f>
        <v/>
      </c>
      <c r="L174" s="23">
        <f>IF(AND(G174&lt;&gt;"",E174="Ausgabe",F174&lt;&gt;"Anlagenkauf (Abschreibung über Anlagenverzeichnis)",F174&lt;&gt;"USt-Zahllast/-Gutschrift (nicht ergebniswirksam)"),I174,"")</f>
        <v/>
      </c>
      <c r="M174" s="18">
        <f>IF(B174="","",MONTH(B174))</f>
        <v/>
      </c>
      <c r="N174" s="18">
        <f>IF(B174="","",YEAR(B174))</f>
        <v/>
      </c>
    </row>
    <row r="175">
      <c r="A175" s="18">
        <f>IF(B175="","",ROW()-5)</f>
        <v/>
      </c>
      <c r="B175" s="19" t="n"/>
      <c r="C175" s="20" t="n"/>
      <c r="D175" s="20" t="n"/>
      <c r="E175" s="20" t="n"/>
      <c r="F175" s="20" t="n"/>
      <c r="G175" s="21" t="n"/>
      <c r="H175" s="22" t="n"/>
      <c r="I175" s="23">
        <f>IF(G175="","",ROUND(G175/(1+N(H175)),2))</f>
        <v/>
      </c>
      <c r="J175" s="23">
        <f>IF(G175="","",G175-I175)</f>
        <v/>
      </c>
      <c r="K175" s="23">
        <f>IF(AND(G175&lt;&gt;"",E175="Einnahme",F175&lt;&gt;"USt-Zahllast/-Gutschrift (nicht ergebniswirksam)"),I175,"")</f>
        <v/>
      </c>
      <c r="L175" s="23">
        <f>IF(AND(G175&lt;&gt;"",E175="Ausgabe",F175&lt;&gt;"Anlagenkauf (Abschreibung über Anlagenverzeichnis)",F175&lt;&gt;"USt-Zahllast/-Gutschrift (nicht ergebniswirksam)"),I175,"")</f>
        <v/>
      </c>
      <c r="M175" s="18">
        <f>IF(B175="","",MONTH(B175))</f>
        <v/>
      </c>
      <c r="N175" s="18">
        <f>IF(B175="","",YEAR(B175))</f>
        <v/>
      </c>
    </row>
    <row r="176">
      <c r="A176" s="18">
        <f>IF(B176="","",ROW()-5)</f>
        <v/>
      </c>
      <c r="B176" s="19" t="n"/>
      <c r="C176" s="20" t="n"/>
      <c r="D176" s="20" t="n"/>
      <c r="E176" s="20" t="n"/>
      <c r="F176" s="20" t="n"/>
      <c r="G176" s="21" t="n"/>
      <c r="H176" s="22" t="n"/>
      <c r="I176" s="23">
        <f>IF(G176="","",ROUND(G176/(1+N(H176)),2))</f>
        <v/>
      </c>
      <c r="J176" s="23">
        <f>IF(G176="","",G176-I176)</f>
        <v/>
      </c>
      <c r="K176" s="23">
        <f>IF(AND(G176&lt;&gt;"",E176="Einnahme",F176&lt;&gt;"USt-Zahllast/-Gutschrift (nicht ergebniswirksam)"),I176,"")</f>
        <v/>
      </c>
      <c r="L176" s="23">
        <f>IF(AND(G176&lt;&gt;"",E176="Ausgabe",F176&lt;&gt;"Anlagenkauf (Abschreibung über Anlagenverzeichnis)",F176&lt;&gt;"USt-Zahllast/-Gutschrift (nicht ergebniswirksam)"),I176,"")</f>
        <v/>
      </c>
      <c r="M176" s="18">
        <f>IF(B176="","",MONTH(B176))</f>
        <v/>
      </c>
      <c r="N176" s="18">
        <f>IF(B176="","",YEAR(B176))</f>
        <v/>
      </c>
    </row>
    <row r="177">
      <c r="A177" s="18">
        <f>IF(B177="","",ROW()-5)</f>
        <v/>
      </c>
      <c r="B177" s="19" t="n"/>
      <c r="C177" s="20" t="n"/>
      <c r="D177" s="20" t="n"/>
      <c r="E177" s="20" t="n"/>
      <c r="F177" s="20" t="n"/>
      <c r="G177" s="21" t="n"/>
      <c r="H177" s="22" t="n"/>
      <c r="I177" s="23">
        <f>IF(G177="","",ROUND(G177/(1+N(H177)),2))</f>
        <v/>
      </c>
      <c r="J177" s="23">
        <f>IF(G177="","",G177-I177)</f>
        <v/>
      </c>
      <c r="K177" s="23">
        <f>IF(AND(G177&lt;&gt;"",E177="Einnahme",F177&lt;&gt;"USt-Zahllast/-Gutschrift (nicht ergebniswirksam)"),I177,"")</f>
        <v/>
      </c>
      <c r="L177" s="23">
        <f>IF(AND(G177&lt;&gt;"",E177="Ausgabe",F177&lt;&gt;"Anlagenkauf (Abschreibung über Anlagenverzeichnis)",F177&lt;&gt;"USt-Zahllast/-Gutschrift (nicht ergebniswirksam)"),I177,"")</f>
        <v/>
      </c>
      <c r="M177" s="18">
        <f>IF(B177="","",MONTH(B177))</f>
        <v/>
      </c>
      <c r="N177" s="18">
        <f>IF(B177="","",YEAR(B177))</f>
        <v/>
      </c>
    </row>
    <row r="178">
      <c r="A178" s="18">
        <f>IF(B178="","",ROW()-5)</f>
        <v/>
      </c>
      <c r="B178" s="19" t="n"/>
      <c r="C178" s="20" t="n"/>
      <c r="D178" s="20" t="n"/>
      <c r="E178" s="20" t="n"/>
      <c r="F178" s="20" t="n"/>
      <c r="G178" s="21" t="n"/>
      <c r="H178" s="22" t="n"/>
      <c r="I178" s="23">
        <f>IF(G178="","",ROUND(G178/(1+N(H178)),2))</f>
        <v/>
      </c>
      <c r="J178" s="23">
        <f>IF(G178="","",G178-I178)</f>
        <v/>
      </c>
      <c r="K178" s="23">
        <f>IF(AND(G178&lt;&gt;"",E178="Einnahme",F178&lt;&gt;"USt-Zahllast/-Gutschrift (nicht ergebniswirksam)"),I178,"")</f>
        <v/>
      </c>
      <c r="L178" s="23">
        <f>IF(AND(G178&lt;&gt;"",E178="Ausgabe",F178&lt;&gt;"Anlagenkauf (Abschreibung über Anlagenverzeichnis)",F178&lt;&gt;"USt-Zahllast/-Gutschrift (nicht ergebniswirksam)"),I178,"")</f>
        <v/>
      </c>
      <c r="M178" s="18">
        <f>IF(B178="","",MONTH(B178))</f>
        <v/>
      </c>
      <c r="N178" s="18">
        <f>IF(B178="","",YEAR(B178))</f>
        <v/>
      </c>
    </row>
    <row r="179">
      <c r="A179" s="18">
        <f>IF(B179="","",ROW()-5)</f>
        <v/>
      </c>
      <c r="B179" s="19" t="n"/>
      <c r="C179" s="20" t="n"/>
      <c r="D179" s="20" t="n"/>
      <c r="E179" s="20" t="n"/>
      <c r="F179" s="20" t="n"/>
      <c r="G179" s="21" t="n"/>
      <c r="H179" s="22" t="n"/>
      <c r="I179" s="23">
        <f>IF(G179="","",ROUND(G179/(1+N(H179)),2))</f>
        <v/>
      </c>
      <c r="J179" s="23">
        <f>IF(G179="","",G179-I179)</f>
        <v/>
      </c>
      <c r="K179" s="23">
        <f>IF(AND(G179&lt;&gt;"",E179="Einnahme",F179&lt;&gt;"USt-Zahllast/-Gutschrift (nicht ergebniswirksam)"),I179,"")</f>
        <v/>
      </c>
      <c r="L179" s="23">
        <f>IF(AND(G179&lt;&gt;"",E179="Ausgabe",F179&lt;&gt;"Anlagenkauf (Abschreibung über Anlagenverzeichnis)",F179&lt;&gt;"USt-Zahllast/-Gutschrift (nicht ergebniswirksam)"),I179,"")</f>
        <v/>
      </c>
      <c r="M179" s="18">
        <f>IF(B179="","",MONTH(B179))</f>
        <v/>
      </c>
      <c r="N179" s="18">
        <f>IF(B179="","",YEAR(B179))</f>
        <v/>
      </c>
    </row>
    <row r="180">
      <c r="A180" s="18">
        <f>IF(B180="","",ROW()-5)</f>
        <v/>
      </c>
      <c r="B180" s="19" t="n"/>
      <c r="C180" s="20" t="n"/>
      <c r="D180" s="20" t="n"/>
      <c r="E180" s="20" t="n"/>
      <c r="F180" s="20" t="n"/>
      <c r="G180" s="21" t="n"/>
      <c r="H180" s="22" t="n"/>
      <c r="I180" s="23">
        <f>IF(G180="","",ROUND(G180/(1+N(H180)),2))</f>
        <v/>
      </c>
      <c r="J180" s="23">
        <f>IF(G180="","",G180-I180)</f>
        <v/>
      </c>
      <c r="K180" s="23">
        <f>IF(AND(G180&lt;&gt;"",E180="Einnahme",F180&lt;&gt;"USt-Zahllast/-Gutschrift (nicht ergebniswirksam)"),I180,"")</f>
        <v/>
      </c>
      <c r="L180" s="23">
        <f>IF(AND(G180&lt;&gt;"",E180="Ausgabe",F180&lt;&gt;"Anlagenkauf (Abschreibung über Anlagenverzeichnis)",F180&lt;&gt;"USt-Zahllast/-Gutschrift (nicht ergebniswirksam)"),I180,"")</f>
        <v/>
      </c>
      <c r="M180" s="18">
        <f>IF(B180="","",MONTH(B180))</f>
        <v/>
      </c>
      <c r="N180" s="18">
        <f>IF(B180="","",YEAR(B180))</f>
        <v/>
      </c>
    </row>
    <row r="181">
      <c r="A181" s="18">
        <f>IF(B181="","",ROW()-5)</f>
        <v/>
      </c>
      <c r="B181" s="19" t="n"/>
      <c r="C181" s="20" t="n"/>
      <c r="D181" s="20" t="n"/>
      <c r="E181" s="20" t="n"/>
      <c r="F181" s="20" t="n"/>
      <c r="G181" s="21" t="n"/>
      <c r="H181" s="22" t="n"/>
      <c r="I181" s="23">
        <f>IF(G181="","",ROUND(G181/(1+N(H181)),2))</f>
        <v/>
      </c>
      <c r="J181" s="23">
        <f>IF(G181="","",G181-I181)</f>
        <v/>
      </c>
      <c r="K181" s="23">
        <f>IF(AND(G181&lt;&gt;"",E181="Einnahme",F181&lt;&gt;"USt-Zahllast/-Gutschrift (nicht ergebniswirksam)"),I181,"")</f>
        <v/>
      </c>
      <c r="L181" s="23">
        <f>IF(AND(G181&lt;&gt;"",E181="Ausgabe",F181&lt;&gt;"Anlagenkauf (Abschreibung über Anlagenverzeichnis)",F181&lt;&gt;"USt-Zahllast/-Gutschrift (nicht ergebniswirksam)"),I181,"")</f>
        <v/>
      </c>
      <c r="M181" s="18">
        <f>IF(B181="","",MONTH(B181))</f>
        <v/>
      </c>
      <c r="N181" s="18">
        <f>IF(B181="","",YEAR(B181))</f>
        <v/>
      </c>
    </row>
    <row r="182">
      <c r="A182" s="18">
        <f>IF(B182="","",ROW()-5)</f>
        <v/>
      </c>
      <c r="B182" s="19" t="n"/>
      <c r="C182" s="20" t="n"/>
      <c r="D182" s="20" t="n"/>
      <c r="E182" s="20" t="n"/>
      <c r="F182" s="20" t="n"/>
      <c r="G182" s="21" t="n"/>
      <c r="H182" s="22" t="n"/>
      <c r="I182" s="23">
        <f>IF(G182="","",ROUND(G182/(1+N(H182)),2))</f>
        <v/>
      </c>
      <c r="J182" s="23">
        <f>IF(G182="","",G182-I182)</f>
        <v/>
      </c>
      <c r="K182" s="23">
        <f>IF(AND(G182&lt;&gt;"",E182="Einnahme",F182&lt;&gt;"USt-Zahllast/-Gutschrift (nicht ergebniswirksam)"),I182,"")</f>
        <v/>
      </c>
      <c r="L182" s="23">
        <f>IF(AND(G182&lt;&gt;"",E182="Ausgabe",F182&lt;&gt;"Anlagenkauf (Abschreibung über Anlagenverzeichnis)",F182&lt;&gt;"USt-Zahllast/-Gutschrift (nicht ergebniswirksam)"),I182,"")</f>
        <v/>
      </c>
      <c r="M182" s="18">
        <f>IF(B182="","",MONTH(B182))</f>
        <v/>
      </c>
      <c r="N182" s="18">
        <f>IF(B182="","",YEAR(B182))</f>
        <v/>
      </c>
    </row>
    <row r="183">
      <c r="A183" s="18">
        <f>IF(B183="","",ROW()-5)</f>
        <v/>
      </c>
      <c r="B183" s="19" t="n"/>
      <c r="C183" s="20" t="n"/>
      <c r="D183" s="20" t="n"/>
      <c r="E183" s="20" t="n"/>
      <c r="F183" s="20" t="n"/>
      <c r="G183" s="21" t="n"/>
      <c r="H183" s="22" t="n"/>
      <c r="I183" s="23">
        <f>IF(G183="","",ROUND(G183/(1+N(H183)),2))</f>
        <v/>
      </c>
      <c r="J183" s="23">
        <f>IF(G183="","",G183-I183)</f>
        <v/>
      </c>
      <c r="K183" s="23">
        <f>IF(AND(G183&lt;&gt;"",E183="Einnahme",F183&lt;&gt;"USt-Zahllast/-Gutschrift (nicht ergebniswirksam)"),I183,"")</f>
        <v/>
      </c>
      <c r="L183" s="23">
        <f>IF(AND(G183&lt;&gt;"",E183="Ausgabe",F183&lt;&gt;"Anlagenkauf (Abschreibung über Anlagenverzeichnis)",F183&lt;&gt;"USt-Zahllast/-Gutschrift (nicht ergebniswirksam)"),I183,"")</f>
        <v/>
      </c>
      <c r="M183" s="18">
        <f>IF(B183="","",MONTH(B183))</f>
        <v/>
      </c>
      <c r="N183" s="18">
        <f>IF(B183="","",YEAR(B183))</f>
        <v/>
      </c>
    </row>
    <row r="184">
      <c r="A184" s="18">
        <f>IF(B184="","",ROW()-5)</f>
        <v/>
      </c>
      <c r="B184" s="19" t="n"/>
      <c r="C184" s="20" t="n"/>
      <c r="D184" s="20" t="n"/>
      <c r="E184" s="20" t="n"/>
      <c r="F184" s="20" t="n"/>
      <c r="G184" s="21" t="n"/>
      <c r="H184" s="22" t="n"/>
      <c r="I184" s="23">
        <f>IF(G184="","",ROUND(G184/(1+N(H184)),2))</f>
        <v/>
      </c>
      <c r="J184" s="23">
        <f>IF(G184="","",G184-I184)</f>
        <v/>
      </c>
      <c r="K184" s="23">
        <f>IF(AND(G184&lt;&gt;"",E184="Einnahme",F184&lt;&gt;"USt-Zahllast/-Gutschrift (nicht ergebniswirksam)"),I184,"")</f>
        <v/>
      </c>
      <c r="L184" s="23">
        <f>IF(AND(G184&lt;&gt;"",E184="Ausgabe",F184&lt;&gt;"Anlagenkauf (Abschreibung über Anlagenverzeichnis)",F184&lt;&gt;"USt-Zahllast/-Gutschrift (nicht ergebniswirksam)"),I184,"")</f>
        <v/>
      </c>
      <c r="M184" s="18">
        <f>IF(B184="","",MONTH(B184))</f>
        <v/>
      </c>
      <c r="N184" s="18">
        <f>IF(B184="","",YEAR(B184))</f>
        <v/>
      </c>
    </row>
    <row r="185">
      <c r="A185" s="18">
        <f>IF(B185="","",ROW()-5)</f>
        <v/>
      </c>
      <c r="B185" s="19" t="n"/>
      <c r="C185" s="20" t="n"/>
      <c r="D185" s="20" t="n"/>
      <c r="E185" s="20" t="n"/>
      <c r="F185" s="20" t="n"/>
      <c r="G185" s="21" t="n"/>
      <c r="H185" s="22" t="n"/>
      <c r="I185" s="23">
        <f>IF(G185="","",ROUND(G185/(1+N(H185)),2))</f>
        <v/>
      </c>
      <c r="J185" s="23">
        <f>IF(G185="","",G185-I185)</f>
        <v/>
      </c>
      <c r="K185" s="23">
        <f>IF(AND(G185&lt;&gt;"",E185="Einnahme",F185&lt;&gt;"USt-Zahllast/-Gutschrift (nicht ergebniswirksam)"),I185,"")</f>
        <v/>
      </c>
      <c r="L185" s="23">
        <f>IF(AND(G185&lt;&gt;"",E185="Ausgabe",F185&lt;&gt;"Anlagenkauf (Abschreibung über Anlagenverzeichnis)",F185&lt;&gt;"USt-Zahllast/-Gutschrift (nicht ergebniswirksam)"),I185,"")</f>
        <v/>
      </c>
      <c r="M185" s="18">
        <f>IF(B185="","",MONTH(B185))</f>
        <v/>
      </c>
      <c r="N185" s="18">
        <f>IF(B185="","",YEAR(B185))</f>
        <v/>
      </c>
    </row>
    <row r="186">
      <c r="A186" s="18">
        <f>IF(B186="","",ROW()-5)</f>
        <v/>
      </c>
      <c r="B186" s="19" t="n"/>
      <c r="C186" s="20" t="n"/>
      <c r="D186" s="20" t="n"/>
      <c r="E186" s="20" t="n"/>
      <c r="F186" s="20" t="n"/>
      <c r="G186" s="21" t="n"/>
      <c r="H186" s="22" t="n"/>
      <c r="I186" s="23">
        <f>IF(G186="","",ROUND(G186/(1+N(H186)),2))</f>
        <v/>
      </c>
      <c r="J186" s="23">
        <f>IF(G186="","",G186-I186)</f>
        <v/>
      </c>
      <c r="K186" s="23">
        <f>IF(AND(G186&lt;&gt;"",E186="Einnahme",F186&lt;&gt;"USt-Zahllast/-Gutschrift (nicht ergebniswirksam)"),I186,"")</f>
        <v/>
      </c>
      <c r="L186" s="23">
        <f>IF(AND(G186&lt;&gt;"",E186="Ausgabe",F186&lt;&gt;"Anlagenkauf (Abschreibung über Anlagenverzeichnis)",F186&lt;&gt;"USt-Zahllast/-Gutschrift (nicht ergebniswirksam)"),I186,"")</f>
        <v/>
      </c>
      <c r="M186" s="18">
        <f>IF(B186="","",MONTH(B186))</f>
        <v/>
      </c>
      <c r="N186" s="18">
        <f>IF(B186="","",YEAR(B186))</f>
        <v/>
      </c>
    </row>
    <row r="187">
      <c r="A187" s="18">
        <f>IF(B187="","",ROW()-5)</f>
        <v/>
      </c>
      <c r="B187" s="19" t="n"/>
      <c r="C187" s="20" t="n"/>
      <c r="D187" s="20" t="n"/>
      <c r="E187" s="20" t="n"/>
      <c r="F187" s="20" t="n"/>
      <c r="G187" s="21" t="n"/>
      <c r="H187" s="22" t="n"/>
      <c r="I187" s="23">
        <f>IF(G187="","",ROUND(G187/(1+N(H187)),2))</f>
        <v/>
      </c>
      <c r="J187" s="23">
        <f>IF(G187="","",G187-I187)</f>
        <v/>
      </c>
      <c r="K187" s="23">
        <f>IF(AND(G187&lt;&gt;"",E187="Einnahme",F187&lt;&gt;"USt-Zahllast/-Gutschrift (nicht ergebniswirksam)"),I187,"")</f>
        <v/>
      </c>
      <c r="L187" s="23">
        <f>IF(AND(G187&lt;&gt;"",E187="Ausgabe",F187&lt;&gt;"Anlagenkauf (Abschreibung über Anlagenverzeichnis)",F187&lt;&gt;"USt-Zahllast/-Gutschrift (nicht ergebniswirksam)"),I187,"")</f>
        <v/>
      </c>
      <c r="M187" s="18">
        <f>IF(B187="","",MONTH(B187))</f>
        <v/>
      </c>
      <c r="N187" s="18">
        <f>IF(B187="","",YEAR(B187))</f>
        <v/>
      </c>
    </row>
    <row r="188">
      <c r="A188" s="18">
        <f>IF(B188="","",ROW()-5)</f>
        <v/>
      </c>
      <c r="B188" s="19" t="n"/>
      <c r="C188" s="20" t="n"/>
      <c r="D188" s="20" t="n"/>
      <c r="E188" s="20" t="n"/>
      <c r="F188" s="20" t="n"/>
      <c r="G188" s="21" t="n"/>
      <c r="H188" s="22" t="n"/>
      <c r="I188" s="23">
        <f>IF(G188="","",ROUND(G188/(1+N(H188)),2))</f>
        <v/>
      </c>
      <c r="J188" s="23">
        <f>IF(G188="","",G188-I188)</f>
        <v/>
      </c>
      <c r="K188" s="23">
        <f>IF(AND(G188&lt;&gt;"",E188="Einnahme",F188&lt;&gt;"USt-Zahllast/-Gutschrift (nicht ergebniswirksam)"),I188,"")</f>
        <v/>
      </c>
      <c r="L188" s="23">
        <f>IF(AND(G188&lt;&gt;"",E188="Ausgabe",F188&lt;&gt;"Anlagenkauf (Abschreibung über Anlagenverzeichnis)",F188&lt;&gt;"USt-Zahllast/-Gutschrift (nicht ergebniswirksam)"),I188,"")</f>
        <v/>
      </c>
      <c r="M188" s="18">
        <f>IF(B188="","",MONTH(B188))</f>
        <v/>
      </c>
      <c r="N188" s="18">
        <f>IF(B188="","",YEAR(B188))</f>
        <v/>
      </c>
    </row>
    <row r="189">
      <c r="A189" s="18">
        <f>IF(B189="","",ROW()-5)</f>
        <v/>
      </c>
      <c r="B189" s="19" t="n"/>
      <c r="C189" s="20" t="n"/>
      <c r="D189" s="20" t="n"/>
      <c r="E189" s="20" t="n"/>
      <c r="F189" s="20" t="n"/>
      <c r="G189" s="21" t="n"/>
      <c r="H189" s="22" t="n"/>
      <c r="I189" s="23">
        <f>IF(G189="","",ROUND(G189/(1+N(H189)),2))</f>
        <v/>
      </c>
      <c r="J189" s="23">
        <f>IF(G189="","",G189-I189)</f>
        <v/>
      </c>
      <c r="K189" s="23">
        <f>IF(AND(G189&lt;&gt;"",E189="Einnahme",F189&lt;&gt;"USt-Zahllast/-Gutschrift (nicht ergebniswirksam)"),I189,"")</f>
        <v/>
      </c>
      <c r="L189" s="23">
        <f>IF(AND(G189&lt;&gt;"",E189="Ausgabe",F189&lt;&gt;"Anlagenkauf (Abschreibung über Anlagenverzeichnis)",F189&lt;&gt;"USt-Zahllast/-Gutschrift (nicht ergebniswirksam)"),I189,"")</f>
        <v/>
      </c>
      <c r="M189" s="18">
        <f>IF(B189="","",MONTH(B189))</f>
        <v/>
      </c>
      <c r="N189" s="18">
        <f>IF(B189="","",YEAR(B189))</f>
        <v/>
      </c>
    </row>
    <row r="190">
      <c r="A190" s="18">
        <f>IF(B190="","",ROW()-5)</f>
        <v/>
      </c>
      <c r="B190" s="19" t="n"/>
      <c r="C190" s="20" t="n"/>
      <c r="D190" s="20" t="n"/>
      <c r="E190" s="20" t="n"/>
      <c r="F190" s="20" t="n"/>
      <c r="G190" s="21" t="n"/>
      <c r="H190" s="22" t="n"/>
      <c r="I190" s="23">
        <f>IF(G190="","",ROUND(G190/(1+N(H190)),2))</f>
        <v/>
      </c>
      <c r="J190" s="23">
        <f>IF(G190="","",G190-I190)</f>
        <v/>
      </c>
      <c r="K190" s="23">
        <f>IF(AND(G190&lt;&gt;"",E190="Einnahme",F190&lt;&gt;"USt-Zahllast/-Gutschrift (nicht ergebniswirksam)"),I190,"")</f>
        <v/>
      </c>
      <c r="L190" s="23">
        <f>IF(AND(G190&lt;&gt;"",E190="Ausgabe",F190&lt;&gt;"Anlagenkauf (Abschreibung über Anlagenverzeichnis)",F190&lt;&gt;"USt-Zahllast/-Gutschrift (nicht ergebniswirksam)"),I190,"")</f>
        <v/>
      </c>
      <c r="M190" s="18">
        <f>IF(B190="","",MONTH(B190))</f>
        <v/>
      </c>
      <c r="N190" s="18">
        <f>IF(B190="","",YEAR(B190))</f>
        <v/>
      </c>
    </row>
    <row r="191">
      <c r="A191" s="18">
        <f>IF(B191="","",ROW()-5)</f>
        <v/>
      </c>
      <c r="B191" s="19" t="n"/>
      <c r="C191" s="20" t="n"/>
      <c r="D191" s="20" t="n"/>
      <c r="E191" s="20" t="n"/>
      <c r="F191" s="20" t="n"/>
      <c r="G191" s="21" t="n"/>
      <c r="H191" s="22" t="n"/>
      <c r="I191" s="23">
        <f>IF(G191="","",ROUND(G191/(1+N(H191)),2))</f>
        <v/>
      </c>
      <c r="J191" s="23">
        <f>IF(G191="","",G191-I191)</f>
        <v/>
      </c>
      <c r="K191" s="23">
        <f>IF(AND(G191&lt;&gt;"",E191="Einnahme",F191&lt;&gt;"USt-Zahllast/-Gutschrift (nicht ergebniswirksam)"),I191,"")</f>
        <v/>
      </c>
      <c r="L191" s="23">
        <f>IF(AND(G191&lt;&gt;"",E191="Ausgabe",F191&lt;&gt;"Anlagenkauf (Abschreibung über Anlagenverzeichnis)",F191&lt;&gt;"USt-Zahllast/-Gutschrift (nicht ergebniswirksam)"),I191,"")</f>
        <v/>
      </c>
      <c r="M191" s="18">
        <f>IF(B191="","",MONTH(B191))</f>
        <v/>
      </c>
      <c r="N191" s="18">
        <f>IF(B191="","",YEAR(B191))</f>
        <v/>
      </c>
    </row>
    <row r="192">
      <c r="A192" s="18">
        <f>IF(B192="","",ROW()-5)</f>
        <v/>
      </c>
      <c r="B192" s="19" t="n"/>
      <c r="C192" s="20" t="n"/>
      <c r="D192" s="20" t="n"/>
      <c r="E192" s="20" t="n"/>
      <c r="F192" s="20" t="n"/>
      <c r="G192" s="21" t="n"/>
      <c r="H192" s="22" t="n"/>
      <c r="I192" s="23">
        <f>IF(G192="","",ROUND(G192/(1+N(H192)),2))</f>
        <v/>
      </c>
      <c r="J192" s="23">
        <f>IF(G192="","",G192-I192)</f>
        <v/>
      </c>
      <c r="K192" s="23">
        <f>IF(AND(G192&lt;&gt;"",E192="Einnahme",F192&lt;&gt;"USt-Zahllast/-Gutschrift (nicht ergebniswirksam)"),I192,"")</f>
        <v/>
      </c>
      <c r="L192" s="23">
        <f>IF(AND(G192&lt;&gt;"",E192="Ausgabe",F192&lt;&gt;"Anlagenkauf (Abschreibung über Anlagenverzeichnis)",F192&lt;&gt;"USt-Zahllast/-Gutschrift (nicht ergebniswirksam)"),I192,"")</f>
        <v/>
      </c>
      <c r="M192" s="18">
        <f>IF(B192="","",MONTH(B192))</f>
        <v/>
      </c>
      <c r="N192" s="18">
        <f>IF(B192="","",YEAR(B192))</f>
        <v/>
      </c>
    </row>
    <row r="193">
      <c r="A193" s="18">
        <f>IF(B193="","",ROW()-5)</f>
        <v/>
      </c>
      <c r="B193" s="19" t="n"/>
      <c r="C193" s="20" t="n"/>
      <c r="D193" s="20" t="n"/>
      <c r="E193" s="20" t="n"/>
      <c r="F193" s="20" t="n"/>
      <c r="G193" s="21" t="n"/>
      <c r="H193" s="22" t="n"/>
      <c r="I193" s="23">
        <f>IF(G193="","",ROUND(G193/(1+N(H193)),2))</f>
        <v/>
      </c>
      <c r="J193" s="23">
        <f>IF(G193="","",G193-I193)</f>
        <v/>
      </c>
      <c r="K193" s="23">
        <f>IF(AND(G193&lt;&gt;"",E193="Einnahme",F193&lt;&gt;"USt-Zahllast/-Gutschrift (nicht ergebniswirksam)"),I193,"")</f>
        <v/>
      </c>
      <c r="L193" s="23">
        <f>IF(AND(G193&lt;&gt;"",E193="Ausgabe",F193&lt;&gt;"Anlagenkauf (Abschreibung über Anlagenverzeichnis)",F193&lt;&gt;"USt-Zahllast/-Gutschrift (nicht ergebniswirksam)"),I193,"")</f>
        <v/>
      </c>
      <c r="M193" s="18">
        <f>IF(B193="","",MONTH(B193))</f>
        <v/>
      </c>
      <c r="N193" s="18">
        <f>IF(B193="","",YEAR(B193))</f>
        <v/>
      </c>
    </row>
    <row r="194">
      <c r="A194" s="18">
        <f>IF(B194="","",ROW()-5)</f>
        <v/>
      </c>
      <c r="B194" s="19" t="n"/>
      <c r="C194" s="20" t="n"/>
      <c r="D194" s="20" t="n"/>
      <c r="E194" s="20" t="n"/>
      <c r="F194" s="20" t="n"/>
      <c r="G194" s="21" t="n"/>
      <c r="H194" s="22" t="n"/>
      <c r="I194" s="23">
        <f>IF(G194="","",ROUND(G194/(1+N(H194)),2))</f>
        <v/>
      </c>
      <c r="J194" s="23">
        <f>IF(G194="","",G194-I194)</f>
        <v/>
      </c>
      <c r="K194" s="23">
        <f>IF(AND(G194&lt;&gt;"",E194="Einnahme",F194&lt;&gt;"USt-Zahllast/-Gutschrift (nicht ergebniswirksam)"),I194,"")</f>
        <v/>
      </c>
      <c r="L194" s="23">
        <f>IF(AND(G194&lt;&gt;"",E194="Ausgabe",F194&lt;&gt;"Anlagenkauf (Abschreibung über Anlagenverzeichnis)",F194&lt;&gt;"USt-Zahllast/-Gutschrift (nicht ergebniswirksam)"),I194,"")</f>
        <v/>
      </c>
      <c r="M194" s="18">
        <f>IF(B194="","",MONTH(B194))</f>
        <v/>
      </c>
      <c r="N194" s="18">
        <f>IF(B194="","",YEAR(B194))</f>
        <v/>
      </c>
    </row>
    <row r="195">
      <c r="A195" s="18">
        <f>IF(B195="","",ROW()-5)</f>
        <v/>
      </c>
      <c r="B195" s="19" t="n"/>
      <c r="C195" s="20" t="n"/>
      <c r="D195" s="20" t="n"/>
      <c r="E195" s="20" t="n"/>
      <c r="F195" s="20" t="n"/>
      <c r="G195" s="21" t="n"/>
      <c r="H195" s="22" t="n"/>
      <c r="I195" s="23">
        <f>IF(G195="","",ROUND(G195/(1+N(H195)),2))</f>
        <v/>
      </c>
      <c r="J195" s="23">
        <f>IF(G195="","",G195-I195)</f>
        <v/>
      </c>
      <c r="K195" s="23">
        <f>IF(AND(G195&lt;&gt;"",E195="Einnahme",F195&lt;&gt;"USt-Zahllast/-Gutschrift (nicht ergebniswirksam)"),I195,"")</f>
        <v/>
      </c>
      <c r="L195" s="23">
        <f>IF(AND(G195&lt;&gt;"",E195="Ausgabe",F195&lt;&gt;"Anlagenkauf (Abschreibung über Anlagenverzeichnis)",F195&lt;&gt;"USt-Zahllast/-Gutschrift (nicht ergebniswirksam)"),I195,"")</f>
        <v/>
      </c>
      <c r="M195" s="18">
        <f>IF(B195="","",MONTH(B195))</f>
        <v/>
      </c>
      <c r="N195" s="18">
        <f>IF(B195="","",YEAR(B195))</f>
        <v/>
      </c>
    </row>
    <row r="196">
      <c r="A196" s="18">
        <f>IF(B196="","",ROW()-5)</f>
        <v/>
      </c>
      <c r="B196" s="19" t="n"/>
      <c r="C196" s="20" t="n"/>
      <c r="D196" s="20" t="n"/>
      <c r="E196" s="20" t="n"/>
      <c r="F196" s="20" t="n"/>
      <c r="G196" s="21" t="n"/>
      <c r="H196" s="22" t="n"/>
      <c r="I196" s="23">
        <f>IF(G196="","",ROUND(G196/(1+N(H196)),2))</f>
        <v/>
      </c>
      <c r="J196" s="23">
        <f>IF(G196="","",G196-I196)</f>
        <v/>
      </c>
      <c r="K196" s="23">
        <f>IF(AND(G196&lt;&gt;"",E196="Einnahme",F196&lt;&gt;"USt-Zahllast/-Gutschrift (nicht ergebniswirksam)"),I196,"")</f>
        <v/>
      </c>
      <c r="L196" s="23">
        <f>IF(AND(G196&lt;&gt;"",E196="Ausgabe",F196&lt;&gt;"Anlagenkauf (Abschreibung über Anlagenverzeichnis)",F196&lt;&gt;"USt-Zahllast/-Gutschrift (nicht ergebniswirksam)"),I196,"")</f>
        <v/>
      </c>
      <c r="M196" s="18">
        <f>IF(B196="","",MONTH(B196))</f>
        <v/>
      </c>
      <c r="N196" s="18">
        <f>IF(B196="","",YEAR(B196))</f>
        <v/>
      </c>
    </row>
    <row r="197">
      <c r="A197" s="18">
        <f>IF(B197="","",ROW()-5)</f>
        <v/>
      </c>
      <c r="B197" s="19" t="n"/>
      <c r="C197" s="20" t="n"/>
      <c r="D197" s="20" t="n"/>
      <c r="E197" s="20" t="n"/>
      <c r="F197" s="20" t="n"/>
      <c r="G197" s="21" t="n"/>
      <c r="H197" s="22" t="n"/>
      <c r="I197" s="23">
        <f>IF(G197="","",ROUND(G197/(1+N(H197)),2))</f>
        <v/>
      </c>
      <c r="J197" s="23">
        <f>IF(G197="","",G197-I197)</f>
        <v/>
      </c>
      <c r="K197" s="23">
        <f>IF(AND(G197&lt;&gt;"",E197="Einnahme",F197&lt;&gt;"USt-Zahllast/-Gutschrift (nicht ergebniswirksam)"),I197,"")</f>
        <v/>
      </c>
      <c r="L197" s="23">
        <f>IF(AND(G197&lt;&gt;"",E197="Ausgabe",F197&lt;&gt;"Anlagenkauf (Abschreibung über Anlagenverzeichnis)",F197&lt;&gt;"USt-Zahllast/-Gutschrift (nicht ergebniswirksam)"),I197,"")</f>
        <v/>
      </c>
      <c r="M197" s="18">
        <f>IF(B197="","",MONTH(B197))</f>
        <v/>
      </c>
      <c r="N197" s="18">
        <f>IF(B197="","",YEAR(B197))</f>
        <v/>
      </c>
    </row>
    <row r="198">
      <c r="A198" s="18">
        <f>IF(B198="","",ROW()-5)</f>
        <v/>
      </c>
      <c r="B198" s="19" t="n"/>
      <c r="C198" s="20" t="n"/>
      <c r="D198" s="20" t="n"/>
      <c r="E198" s="20" t="n"/>
      <c r="F198" s="20" t="n"/>
      <c r="G198" s="21" t="n"/>
      <c r="H198" s="22" t="n"/>
      <c r="I198" s="23">
        <f>IF(G198="","",ROUND(G198/(1+N(H198)),2))</f>
        <v/>
      </c>
      <c r="J198" s="23">
        <f>IF(G198="","",G198-I198)</f>
        <v/>
      </c>
      <c r="K198" s="23">
        <f>IF(AND(G198&lt;&gt;"",E198="Einnahme",F198&lt;&gt;"USt-Zahllast/-Gutschrift (nicht ergebniswirksam)"),I198,"")</f>
        <v/>
      </c>
      <c r="L198" s="23">
        <f>IF(AND(G198&lt;&gt;"",E198="Ausgabe",F198&lt;&gt;"Anlagenkauf (Abschreibung über Anlagenverzeichnis)",F198&lt;&gt;"USt-Zahllast/-Gutschrift (nicht ergebniswirksam)"),I198,"")</f>
        <v/>
      </c>
      <c r="M198" s="18">
        <f>IF(B198="","",MONTH(B198))</f>
        <v/>
      </c>
      <c r="N198" s="18">
        <f>IF(B198="","",YEAR(B198))</f>
        <v/>
      </c>
    </row>
    <row r="199">
      <c r="A199" s="18">
        <f>IF(B199="","",ROW()-5)</f>
        <v/>
      </c>
      <c r="B199" s="19" t="n"/>
      <c r="C199" s="20" t="n"/>
      <c r="D199" s="20" t="n"/>
      <c r="E199" s="20" t="n"/>
      <c r="F199" s="20" t="n"/>
      <c r="G199" s="21" t="n"/>
      <c r="H199" s="22" t="n"/>
      <c r="I199" s="23">
        <f>IF(G199="","",ROUND(G199/(1+N(H199)),2))</f>
        <v/>
      </c>
      <c r="J199" s="23">
        <f>IF(G199="","",G199-I199)</f>
        <v/>
      </c>
      <c r="K199" s="23">
        <f>IF(AND(G199&lt;&gt;"",E199="Einnahme",F199&lt;&gt;"USt-Zahllast/-Gutschrift (nicht ergebniswirksam)"),I199,"")</f>
        <v/>
      </c>
      <c r="L199" s="23">
        <f>IF(AND(G199&lt;&gt;"",E199="Ausgabe",F199&lt;&gt;"Anlagenkauf (Abschreibung über Anlagenverzeichnis)",F199&lt;&gt;"USt-Zahllast/-Gutschrift (nicht ergebniswirksam)"),I199,"")</f>
        <v/>
      </c>
      <c r="M199" s="18">
        <f>IF(B199="","",MONTH(B199))</f>
        <v/>
      </c>
      <c r="N199" s="18">
        <f>IF(B199="","",YEAR(B199))</f>
        <v/>
      </c>
    </row>
    <row r="200">
      <c r="A200" s="18">
        <f>IF(B200="","",ROW()-5)</f>
        <v/>
      </c>
      <c r="B200" s="19" t="n"/>
      <c r="C200" s="20" t="n"/>
      <c r="D200" s="20" t="n"/>
      <c r="E200" s="20" t="n"/>
      <c r="F200" s="20" t="n"/>
      <c r="G200" s="21" t="n"/>
      <c r="H200" s="22" t="n"/>
      <c r="I200" s="23">
        <f>IF(G200="","",ROUND(G200/(1+N(H200)),2))</f>
        <v/>
      </c>
      <c r="J200" s="23">
        <f>IF(G200="","",G200-I200)</f>
        <v/>
      </c>
      <c r="K200" s="23">
        <f>IF(AND(G200&lt;&gt;"",E200="Einnahme",F200&lt;&gt;"USt-Zahllast/-Gutschrift (nicht ergebniswirksam)"),I200,"")</f>
        <v/>
      </c>
      <c r="L200" s="23">
        <f>IF(AND(G200&lt;&gt;"",E200="Ausgabe",F200&lt;&gt;"Anlagenkauf (Abschreibung über Anlagenverzeichnis)",F200&lt;&gt;"USt-Zahllast/-Gutschrift (nicht ergebniswirksam)"),I200,"")</f>
        <v/>
      </c>
      <c r="M200" s="18">
        <f>IF(B200="","",MONTH(B200))</f>
        <v/>
      </c>
      <c r="N200" s="18">
        <f>IF(B200="","",YEAR(B200))</f>
        <v/>
      </c>
    </row>
    <row r="201">
      <c r="A201" s="18">
        <f>IF(B201="","",ROW()-5)</f>
        <v/>
      </c>
      <c r="B201" s="19" t="n"/>
      <c r="C201" s="20" t="n"/>
      <c r="D201" s="20" t="n"/>
      <c r="E201" s="20" t="n"/>
      <c r="F201" s="20" t="n"/>
      <c r="G201" s="21" t="n"/>
      <c r="H201" s="22" t="n"/>
      <c r="I201" s="23">
        <f>IF(G201="","",ROUND(G201/(1+N(H201)),2))</f>
        <v/>
      </c>
      <c r="J201" s="23">
        <f>IF(G201="","",G201-I201)</f>
        <v/>
      </c>
      <c r="K201" s="23">
        <f>IF(AND(G201&lt;&gt;"",E201="Einnahme",F201&lt;&gt;"USt-Zahllast/-Gutschrift (nicht ergebniswirksam)"),I201,"")</f>
        <v/>
      </c>
      <c r="L201" s="23">
        <f>IF(AND(G201&lt;&gt;"",E201="Ausgabe",F201&lt;&gt;"Anlagenkauf (Abschreibung über Anlagenverzeichnis)",F201&lt;&gt;"USt-Zahllast/-Gutschrift (nicht ergebniswirksam)"),I201,"")</f>
        <v/>
      </c>
      <c r="M201" s="18">
        <f>IF(B201="","",MONTH(B201))</f>
        <v/>
      </c>
      <c r="N201" s="18">
        <f>IF(B201="","",YEAR(B201))</f>
        <v/>
      </c>
    </row>
    <row r="202">
      <c r="A202" s="18">
        <f>IF(B202="","",ROW()-5)</f>
        <v/>
      </c>
      <c r="B202" s="19" t="n"/>
      <c r="C202" s="20" t="n"/>
      <c r="D202" s="20" t="n"/>
      <c r="E202" s="20" t="n"/>
      <c r="F202" s="20" t="n"/>
      <c r="G202" s="21" t="n"/>
      <c r="H202" s="22" t="n"/>
      <c r="I202" s="23">
        <f>IF(G202="","",ROUND(G202/(1+N(H202)),2))</f>
        <v/>
      </c>
      <c r="J202" s="23">
        <f>IF(G202="","",G202-I202)</f>
        <v/>
      </c>
      <c r="K202" s="23">
        <f>IF(AND(G202&lt;&gt;"",E202="Einnahme",F202&lt;&gt;"USt-Zahllast/-Gutschrift (nicht ergebniswirksam)"),I202,"")</f>
        <v/>
      </c>
      <c r="L202" s="23">
        <f>IF(AND(G202&lt;&gt;"",E202="Ausgabe",F202&lt;&gt;"Anlagenkauf (Abschreibung über Anlagenverzeichnis)",F202&lt;&gt;"USt-Zahllast/-Gutschrift (nicht ergebniswirksam)"),I202,"")</f>
        <v/>
      </c>
      <c r="M202" s="18">
        <f>IF(B202="","",MONTH(B202))</f>
        <v/>
      </c>
      <c r="N202" s="18">
        <f>IF(B202="","",YEAR(B202))</f>
        <v/>
      </c>
    </row>
    <row r="203">
      <c r="A203" s="18">
        <f>IF(B203="","",ROW()-5)</f>
        <v/>
      </c>
      <c r="B203" s="19" t="n"/>
      <c r="C203" s="20" t="n"/>
      <c r="D203" s="20" t="n"/>
      <c r="E203" s="20" t="n"/>
      <c r="F203" s="20" t="n"/>
      <c r="G203" s="21" t="n"/>
      <c r="H203" s="22" t="n"/>
      <c r="I203" s="23">
        <f>IF(G203="","",ROUND(G203/(1+N(H203)),2))</f>
        <v/>
      </c>
      <c r="J203" s="23">
        <f>IF(G203="","",G203-I203)</f>
        <v/>
      </c>
      <c r="K203" s="23">
        <f>IF(AND(G203&lt;&gt;"",E203="Einnahme",F203&lt;&gt;"USt-Zahllast/-Gutschrift (nicht ergebniswirksam)"),I203,"")</f>
        <v/>
      </c>
      <c r="L203" s="23">
        <f>IF(AND(G203&lt;&gt;"",E203="Ausgabe",F203&lt;&gt;"Anlagenkauf (Abschreibung über Anlagenverzeichnis)",F203&lt;&gt;"USt-Zahllast/-Gutschrift (nicht ergebniswirksam)"),I203,"")</f>
        <v/>
      </c>
      <c r="M203" s="18">
        <f>IF(B203="","",MONTH(B203))</f>
        <v/>
      </c>
      <c r="N203" s="18">
        <f>IF(B203="","",YEAR(B203))</f>
        <v/>
      </c>
    </row>
    <row r="204">
      <c r="A204" s="18">
        <f>IF(B204="","",ROW()-5)</f>
        <v/>
      </c>
      <c r="B204" s="19" t="n"/>
      <c r="C204" s="20" t="n"/>
      <c r="D204" s="20" t="n"/>
      <c r="E204" s="20" t="n"/>
      <c r="F204" s="20" t="n"/>
      <c r="G204" s="21" t="n"/>
      <c r="H204" s="22" t="n"/>
      <c r="I204" s="23">
        <f>IF(G204="","",ROUND(G204/(1+N(H204)),2))</f>
        <v/>
      </c>
      <c r="J204" s="23">
        <f>IF(G204="","",G204-I204)</f>
        <v/>
      </c>
      <c r="K204" s="23">
        <f>IF(AND(G204&lt;&gt;"",E204="Einnahme",F204&lt;&gt;"USt-Zahllast/-Gutschrift (nicht ergebniswirksam)"),I204,"")</f>
        <v/>
      </c>
      <c r="L204" s="23">
        <f>IF(AND(G204&lt;&gt;"",E204="Ausgabe",F204&lt;&gt;"Anlagenkauf (Abschreibung über Anlagenverzeichnis)",F204&lt;&gt;"USt-Zahllast/-Gutschrift (nicht ergebniswirksam)"),I204,"")</f>
        <v/>
      </c>
      <c r="M204" s="18">
        <f>IF(B204="","",MONTH(B204))</f>
        <v/>
      </c>
      <c r="N204" s="18">
        <f>IF(B204="","",YEAR(B204))</f>
        <v/>
      </c>
    </row>
    <row r="205">
      <c r="A205" s="18">
        <f>IF(B205="","",ROW()-5)</f>
        <v/>
      </c>
      <c r="B205" s="19" t="n"/>
      <c r="C205" s="20" t="n"/>
      <c r="D205" s="20" t="n"/>
      <c r="E205" s="20" t="n"/>
      <c r="F205" s="20" t="n"/>
      <c r="G205" s="21" t="n"/>
      <c r="H205" s="22" t="n"/>
      <c r="I205" s="23">
        <f>IF(G205="","",ROUND(G205/(1+N(H205)),2))</f>
        <v/>
      </c>
      <c r="J205" s="23">
        <f>IF(G205="","",G205-I205)</f>
        <v/>
      </c>
      <c r="K205" s="23">
        <f>IF(AND(G205&lt;&gt;"",E205="Einnahme",F205&lt;&gt;"USt-Zahllast/-Gutschrift (nicht ergebniswirksam)"),I205,"")</f>
        <v/>
      </c>
      <c r="L205" s="23">
        <f>IF(AND(G205&lt;&gt;"",E205="Ausgabe",F205&lt;&gt;"Anlagenkauf (Abschreibung über Anlagenverzeichnis)",F205&lt;&gt;"USt-Zahllast/-Gutschrift (nicht ergebniswirksam)"),I205,"")</f>
        <v/>
      </c>
      <c r="M205" s="18">
        <f>IF(B205="","",MONTH(B205))</f>
        <v/>
      </c>
      <c r="N205" s="18">
        <f>IF(B205="","",YEAR(B205))</f>
        <v/>
      </c>
    </row>
    <row r="206">
      <c r="A206" s="18">
        <f>IF(B206="","",ROW()-5)</f>
        <v/>
      </c>
      <c r="B206" s="19" t="n"/>
      <c r="C206" s="20" t="n"/>
      <c r="D206" s="20" t="n"/>
      <c r="E206" s="20" t="n"/>
      <c r="F206" s="20" t="n"/>
      <c r="G206" s="21" t="n"/>
      <c r="H206" s="22" t="n"/>
      <c r="I206" s="23">
        <f>IF(G206="","",ROUND(G206/(1+N(H206)),2))</f>
        <v/>
      </c>
      <c r="J206" s="23">
        <f>IF(G206="","",G206-I206)</f>
        <v/>
      </c>
      <c r="K206" s="23">
        <f>IF(AND(G206&lt;&gt;"",E206="Einnahme",F206&lt;&gt;"USt-Zahllast/-Gutschrift (nicht ergebniswirksam)"),I206,"")</f>
        <v/>
      </c>
      <c r="L206" s="23">
        <f>IF(AND(G206&lt;&gt;"",E206="Ausgabe",F206&lt;&gt;"Anlagenkauf (Abschreibung über Anlagenverzeichnis)",F206&lt;&gt;"USt-Zahllast/-Gutschrift (nicht ergebniswirksam)"),I206,"")</f>
        <v/>
      </c>
      <c r="M206" s="18">
        <f>IF(B206="","",MONTH(B206))</f>
        <v/>
      </c>
      <c r="N206" s="18">
        <f>IF(B206="","",YEAR(B206))</f>
        <v/>
      </c>
    </row>
    <row r="207">
      <c r="A207" s="18">
        <f>IF(B207="","",ROW()-5)</f>
        <v/>
      </c>
      <c r="B207" s="19" t="n"/>
      <c r="C207" s="20" t="n"/>
      <c r="D207" s="20" t="n"/>
      <c r="E207" s="20" t="n"/>
      <c r="F207" s="20" t="n"/>
      <c r="G207" s="21" t="n"/>
      <c r="H207" s="22" t="n"/>
      <c r="I207" s="23">
        <f>IF(G207="","",ROUND(G207/(1+N(H207)),2))</f>
        <v/>
      </c>
      <c r="J207" s="23">
        <f>IF(G207="","",G207-I207)</f>
        <v/>
      </c>
      <c r="K207" s="23">
        <f>IF(AND(G207&lt;&gt;"",E207="Einnahme",F207&lt;&gt;"USt-Zahllast/-Gutschrift (nicht ergebniswirksam)"),I207,"")</f>
        <v/>
      </c>
      <c r="L207" s="23">
        <f>IF(AND(G207&lt;&gt;"",E207="Ausgabe",F207&lt;&gt;"Anlagenkauf (Abschreibung über Anlagenverzeichnis)",F207&lt;&gt;"USt-Zahllast/-Gutschrift (nicht ergebniswirksam)"),I207,"")</f>
        <v/>
      </c>
      <c r="M207" s="18">
        <f>IF(B207="","",MONTH(B207))</f>
        <v/>
      </c>
      <c r="N207" s="18">
        <f>IF(B207="","",YEAR(B207))</f>
        <v/>
      </c>
    </row>
    <row r="208">
      <c r="A208" s="18">
        <f>IF(B208="","",ROW()-5)</f>
        <v/>
      </c>
      <c r="B208" s="19" t="n"/>
      <c r="C208" s="20" t="n"/>
      <c r="D208" s="20" t="n"/>
      <c r="E208" s="20" t="n"/>
      <c r="F208" s="20" t="n"/>
      <c r="G208" s="21" t="n"/>
      <c r="H208" s="22" t="n"/>
      <c r="I208" s="23">
        <f>IF(G208="","",ROUND(G208/(1+N(H208)),2))</f>
        <v/>
      </c>
      <c r="J208" s="23">
        <f>IF(G208="","",G208-I208)</f>
        <v/>
      </c>
      <c r="K208" s="23">
        <f>IF(AND(G208&lt;&gt;"",E208="Einnahme",F208&lt;&gt;"USt-Zahllast/-Gutschrift (nicht ergebniswirksam)"),I208,"")</f>
        <v/>
      </c>
      <c r="L208" s="23">
        <f>IF(AND(G208&lt;&gt;"",E208="Ausgabe",F208&lt;&gt;"Anlagenkauf (Abschreibung über Anlagenverzeichnis)",F208&lt;&gt;"USt-Zahllast/-Gutschrift (nicht ergebniswirksam)"),I208,"")</f>
        <v/>
      </c>
      <c r="M208" s="18">
        <f>IF(B208="","",MONTH(B208))</f>
        <v/>
      </c>
      <c r="N208" s="18">
        <f>IF(B208="","",YEAR(B208))</f>
        <v/>
      </c>
    </row>
    <row r="209">
      <c r="A209" s="18">
        <f>IF(B209="","",ROW()-5)</f>
        <v/>
      </c>
      <c r="B209" s="19" t="n"/>
      <c r="C209" s="20" t="n"/>
      <c r="D209" s="20" t="n"/>
      <c r="E209" s="20" t="n"/>
      <c r="F209" s="20" t="n"/>
      <c r="G209" s="21" t="n"/>
      <c r="H209" s="22" t="n"/>
      <c r="I209" s="23">
        <f>IF(G209="","",ROUND(G209/(1+N(H209)),2))</f>
        <v/>
      </c>
      <c r="J209" s="23">
        <f>IF(G209="","",G209-I209)</f>
        <v/>
      </c>
      <c r="K209" s="23">
        <f>IF(AND(G209&lt;&gt;"",E209="Einnahme",F209&lt;&gt;"USt-Zahllast/-Gutschrift (nicht ergebniswirksam)"),I209,"")</f>
        <v/>
      </c>
      <c r="L209" s="23">
        <f>IF(AND(G209&lt;&gt;"",E209="Ausgabe",F209&lt;&gt;"Anlagenkauf (Abschreibung über Anlagenverzeichnis)",F209&lt;&gt;"USt-Zahllast/-Gutschrift (nicht ergebniswirksam)"),I209,"")</f>
        <v/>
      </c>
      <c r="M209" s="18">
        <f>IF(B209="","",MONTH(B209))</f>
        <v/>
      </c>
      <c r="N209" s="18">
        <f>IF(B209="","",YEAR(B209))</f>
        <v/>
      </c>
    </row>
    <row r="210">
      <c r="A210" s="18">
        <f>IF(B210="","",ROW()-5)</f>
        <v/>
      </c>
      <c r="B210" s="19" t="n"/>
      <c r="C210" s="20" t="n"/>
      <c r="D210" s="20" t="n"/>
      <c r="E210" s="20" t="n"/>
      <c r="F210" s="20" t="n"/>
      <c r="G210" s="21" t="n"/>
      <c r="H210" s="22" t="n"/>
      <c r="I210" s="23">
        <f>IF(G210="","",ROUND(G210/(1+N(H210)),2))</f>
        <v/>
      </c>
      <c r="J210" s="23">
        <f>IF(G210="","",G210-I210)</f>
        <v/>
      </c>
      <c r="K210" s="23">
        <f>IF(AND(G210&lt;&gt;"",E210="Einnahme",F210&lt;&gt;"USt-Zahllast/-Gutschrift (nicht ergebniswirksam)"),I210,"")</f>
        <v/>
      </c>
      <c r="L210" s="23">
        <f>IF(AND(G210&lt;&gt;"",E210="Ausgabe",F210&lt;&gt;"Anlagenkauf (Abschreibung über Anlagenverzeichnis)",F210&lt;&gt;"USt-Zahllast/-Gutschrift (nicht ergebniswirksam)"),I210,"")</f>
        <v/>
      </c>
      <c r="M210" s="18">
        <f>IF(B210="","",MONTH(B210))</f>
        <v/>
      </c>
      <c r="N210" s="18">
        <f>IF(B210="","",YEAR(B210))</f>
        <v/>
      </c>
    </row>
    <row r="211">
      <c r="A211" s="18">
        <f>IF(B211="","",ROW()-5)</f>
        <v/>
      </c>
      <c r="B211" s="19" t="n"/>
      <c r="C211" s="20" t="n"/>
      <c r="D211" s="20" t="n"/>
      <c r="E211" s="20" t="n"/>
      <c r="F211" s="20" t="n"/>
      <c r="G211" s="21" t="n"/>
      <c r="H211" s="22" t="n"/>
      <c r="I211" s="23">
        <f>IF(G211="","",ROUND(G211/(1+N(H211)),2))</f>
        <v/>
      </c>
      <c r="J211" s="23">
        <f>IF(G211="","",G211-I211)</f>
        <v/>
      </c>
      <c r="K211" s="23">
        <f>IF(AND(G211&lt;&gt;"",E211="Einnahme",F211&lt;&gt;"USt-Zahllast/-Gutschrift (nicht ergebniswirksam)"),I211,"")</f>
        <v/>
      </c>
      <c r="L211" s="23">
        <f>IF(AND(G211&lt;&gt;"",E211="Ausgabe",F211&lt;&gt;"Anlagenkauf (Abschreibung über Anlagenverzeichnis)",F211&lt;&gt;"USt-Zahllast/-Gutschrift (nicht ergebniswirksam)"),I211,"")</f>
        <v/>
      </c>
      <c r="M211" s="18">
        <f>IF(B211="","",MONTH(B211))</f>
        <v/>
      </c>
      <c r="N211" s="18">
        <f>IF(B211="","",YEAR(B211))</f>
        <v/>
      </c>
    </row>
    <row r="212">
      <c r="A212" s="18">
        <f>IF(B212="","",ROW()-5)</f>
        <v/>
      </c>
      <c r="B212" s="19" t="n"/>
      <c r="C212" s="20" t="n"/>
      <c r="D212" s="20" t="n"/>
      <c r="E212" s="20" t="n"/>
      <c r="F212" s="20" t="n"/>
      <c r="G212" s="21" t="n"/>
      <c r="H212" s="22" t="n"/>
      <c r="I212" s="23">
        <f>IF(G212="","",ROUND(G212/(1+N(H212)),2))</f>
        <v/>
      </c>
      <c r="J212" s="23">
        <f>IF(G212="","",G212-I212)</f>
        <v/>
      </c>
      <c r="K212" s="23">
        <f>IF(AND(G212&lt;&gt;"",E212="Einnahme",F212&lt;&gt;"USt-Zahllast/-Gutschrift (nicht ergebniswirksam)"),I212,"")</f>
        <v/>
      </c>
      <c r="L212" s="23">
        <f>IF(AND(G212&lt;&gt;"",E212="Ausgabe",F212&lt;&gt;"Anlagenkauf (Abschreibung über Anlagenverzeichnis)",F212&lt;&gt;"USt-Zahllast/-Gutschrift (nicht ergebniswirksam)"),I212,"")</f>
        <v/>
      </c>
      <c r="M212" s="18">
        <f>IF(B212="","",MONTH(B212))</f>
        <v/>
      </c>
      <c r="N212" s="18">
        <f>IF(B212="","",YEAR(B212))</f>
        <v/>
      </c>
    </row>
    <row r="213">
      <c r="A213" s="18">
        <f>IF(B213="","",ROW()-5)</f>
        <v/>
      </c>
      <c r="B213" s="19" t="n"/>
      <c r="C213" s="20" t="n"/>
      <c r="D213" s="20" t="n"/>
      <c r="E213" s="20" t="n"/>
      <c r="F213" s="20" t="n"/>
      <c r="G213" s="21" t="n"/>
      <c r="H213" s="22" t="n"/>
      <c r="I213" s="23">
        <f>IF(G213="","",ROUND(G213/(1+N(H213)),2))</f>
        <v/>
      </c>
      <c r="J213" s="23">
        <f>IF(G213="","",G213-I213)</f>
        <v/>
      </c>
      <c r="K213" s="23">
        <f>IF(AND(G213&lt;&gt;"",E213="Einnahme",F213&lt;&gt;"USt-Zahllast/-Gutschrift (nicht ergebniswirksam)"),I213,"")</f>
        <v/>
      </c>
      <c r="L213" s="23">
        <f>IF(AND(G213&lt;&gt;"",E213="Ausgabe",F213&lt;&gt;"Anlagenkauf (Abschreibung über Anlagenverzeichnis)",F213&lt;&gt;"USt-Zahllast/-Gutschrift (nicht ergebniswirksam)"),I213,"")</f>
        <v/>
      </c>
      <c r="M213" s="18">
        <f>IF(B213="","",MONTH(B213))</f>
        <v/>
      </c>
      <c r="N213" s="18">
        <f>IF(B213="","",YEAR(B213))</f>
        <v/>
      </c>
    </row>
    <row r="214">
      <c r="A214" s="18">
        <f>IF(B214="","",ROW()-5)</f>
        <v/>
      </c>
      <c r="B214" s="19" t="n"/>
      <c r="C214" s="20" t="n"/>
      <c r="D214" s="20" t="n"/>
      <c r="E214" s="20" t="n"/>
      <c r="F214" s="20" t="n"/>
      <c r="G214" s="21" t="n"/>
      <c r="H214" s="22" t="n"/>
      <c r="I214" s="23">
        <f>IF(G214="","",ROUND(G214/(1+N(H214)),2))</f>
        <v/>
      </c>
      <c r="J214" s="23">
        <f>IF(G214="","",G214-I214)</f>
        <v/>
      </c>
      <c r="K214" s="23">
        <f>IF(AND(G214&lt;&gt;"",E214="Einnahme",F214&lt;&gt;"USt-Zahllast/-Gutschrift (nicht ergebniswirksam)"),I214,"")</f>
        <v/>
      </c>
      <c r="L214" s="23">
        <f>IF(AND(G214&lt;&gt;"",E214="Ausgabe",F214&lt;&gt;"Anlagenkauf (Abschreibung über Anlagenverzeichnis)",F214&lt;&gt;"USt-Zahllast/-Gutschrift (nicht ergebniswirksam)"),I214,"")</f>
        <v/>
      </c>
      <c r="M214" s="18">
        <f>IF(B214="","",MONTH(B214))</f>
        <v/>
      </c>
      <c r="N214" s="18">
        <f>IF(B214="","",YEAR(B214))</f>
        <v/>
      </c>
    </row>
    <row r="215">
      <c r="A215" s="18">
        <f>IF(B215="","",ROW()-5)</f>
        <v/>
      </c>
      <c r="B215" s="19" t="n"/>
      <c r="C215" s="20" t="n"/>
      <c r="D215" s="20" t="n"/>
      <c r="E215" s="20" t="n"/>
      <c r="F215" s="20" t="n"/>
      <c r="G215" s="21" t="n"/>
      <c r="H215" s="22" t="n"/>
      <c r="I215" s="23">
        <f>IF(G215="","",ROUND(G215/(1+N(H215)),2))</f>
        <v/>
      </c>
      <c r="J215" s="23">
        <f>IF(G215="","",G215-I215)</f>
        <v/>
      </c>
      <c r="K215" s="23">
        <f>IF(AND(G215&lt;&gt;"",E215="Einnahme",F215&lt;&gt;"USt-Zahllast/-Gutschrift (nicht ergebniswirksam)"),I215,"")</f>
        <v/>
      </c>
      <c r="L215" s="23">
        <f>IF(AND(G215&lt;&gt;"",E215="Ausgabe",F215&lt;&gt;"Anlagenkauf (Abschreibung über Anlagenverzeichnis)",F215&lt;&gt;"USt-Zahllast/-Gutschrift (nicht ergebniswirksam)"),I215,"")</f>
        <v/>
      </c>
      <c r="M215" s="18">
        <f>IF(B215="","",MONTH(B215))</f>
        <v/>
      </c>
      <c r="N215" s="18">
        <f>IF(B215="","",YEAR(B215))</f>
        <v/>
      </c>
    </row>
    <row r="216">
      <c r="A216" s="18">
        <f>IF(B216="","",ROW()-5)</f>
        <v/>
      </c>
      <c r="B216" s="19" t="n"/>
      <c r="C216" s="20" t="n"/>
      <c r="D216" s="20" t="n"/>
      <c r="E216" s="20" t="n"/>
      <c r="F216" s="20" t="n"/>
      <c r="G216" s="21" t="n"/>
      <c r="H216" s="22" t="n"/>
      <c r="I216" s="23">
        <f>IF(G216="","",ROUND(G216/(1+N(H216)),2))</f>
        <v/>
      </c>
      <c r="J216" s="23">
        <f>IF(G216="","",G216-I216)</f>
        <v/>
      </c>
      <c r="K216" s="23">
        <f>IF(AND(G216&lt;&gt;"",E216="Einnahme",F216&lt;&gt;"USt-Zahllast/-Gutschrift (nicht ergebniswirksam)"),I216,"")</f>
        <v/>
      </c>
      <c r="L216" s="23">
        <f>IF(AND(G216&lt;&gt;"",E216="Ausgabe",F216&lt;&gt;"Anlagenkauf (Abschreibung über Anlagenverzeichnis)",F216&lt;&gt;"USt-Zahllast/-Gutschrift (nicht ergebniswirksam)"),I216,"")</f>
        <v/>
      </c>
      <c r="M216" s="18">
        <f>IF(B216="","",MONTH(B216))</f>
        <v/>
      </c>
      <c r="N216" s="18">
        <f>IF(B216="","",YEAR(B216))</f>
        <v/>
      </c>
    </row>
    <row r="217">
      <c r="A217" s="18">
        <f>IF(B217="","",ROW()-5)</f>
        <v/>
      </c>
      <c r="B217" s="19" t="n"/>
      <c r="C217" s="20" t="n"/>
      <c r="D217" s="20" t="n"/>
      <c r="E217" s="20" t="n"/>
      <c r="F217" s="20" t="n"/>
      <c r="G217" s="21" t="n"/>
      <c r="H217" s="22" t="n"/>
      <c r="I217" s="23">
        <f>IF(G217="","",ROUND(G217/(1+N(H217)),2))</f>
        <v/>
      </c>
      <c r="J217" s="23">
        <f>IF(G217="","",G217-I217)</f>
        <v/>
      </c>
      <c r="K217" s="23">
        <f>IF(AND(G217&lt;&gt;"",E217="Einnahme",F217&lt;&gt;"USt-Zahllast/-Gutschrift (nicht ergebniswirksam)"),I217,"")</f>
        <v/>
      </c>
      <c r="L217" s="23">
        <f>IF(AND(G217&lt;&gt;"",E217="Ausgabe",F217&lt;&gt;"Anlagenkauf (Abschreibung über Anlagenverzeichnis)",F217&lt;&gt;"USt-Zahllast/-Gutschrift (nicht ergebniswirksam)"),I217,"")</f>
        <v/>
      </c>
      <c r="M217" s="18">
        <f>IF(B217="","",MONTH(B217))</f>
        <v/>
      </c>
      <c r="N217" s="18">
        <f>IF(B217="","",YEAR(B217))</f>
        <v/>
      </c>
    </row>
    <row r="218">
      <c r="A218" s="18">
        <f>IF(B218="","",ROW()-5)</f>
        <v/>
      </c>
      <c r="B218" s="19" t="n"/>
      <c r="C218" s="20" t="n"/>
      <c r="D218" s="20" t="n"/>
      <c r="E218" s="20" t="n"/>
      <c r="F218" s="20" t="n"/>
      <c r="G218" s="21" t="n"/>
      <c r="H218" s="22" t="n"/>
      <c r="I218" s="23">
        <f>IF(G218="","",ROUND(G218/(1+N(H218)),2))</f>
        <v/>
      </c>
      <c r="J218" s="23">
        <f>IF(G218="","",G218-I218)</f>
        <v/>
      </c>
      <c r="K218" s="23">
        <f>IF(AND(G218&lt;&gt;"",E218="Einnahme",F218&lt;&gt;"USt-Zahllast/-Gutschrift (nicht ergebniswirksam)"),I218,"")</f>
        <v/>
      </c>
      <c r="L218" s="23">
        <f>IF(AND(G218&lt;&gt;"",E218="Ausgabe",F218&lt;&gt;"Anlagenkauf (Abschreibung über Anlagenverzeichnis)",F218&lt;&gt;"USt-Zahllast/-Gutschrift (nicht ergebniswirksam)"),I218,"")</f>
        <v/>
      </c>
      <c r="M218" s="18">
        <f>IF(B218="","",MONTH(B218))</f>
        <v/>
      </c>
      <c r="N218" s="18">
        <f>IF(B218="","",YEAR(B218))</f>
        <v/>
      </c>
    </row>
    <row r="219">
      <c r="A219" s="18">
        <f>IF(B219="","",ROW()-5)</f>
        <v/>
      </c>
      <c r="B219" s="19" t="n"/>
      <c r="C219" s="20" t="n"/>
      <c r="D219" s="20" t="n"/>
      <c r="E219" s="20" t="n"/>
      <c r="F219" s="20" t="n"/>
      <c r="G219" s="21" t="n"/>
      <c r="H219" s="22" t="n"/>
      <c r="I219" s="23">
        <f>IF(G219="","",ROUND(G219/(1+N(H219)),2))</f>
        <v/>
      </c>
      <c r="J219" s="23">
        <f>IF(G219="","",G219-I219)</f>
        <v/>
      </c>
      <c r="K219" s="23">
        <f>IF(AND(G219&lt;&gt;"",E219="Einnahme",F219&lt;&gt;"USt-Zahllast/-Gutschrift (nicht ergebniswirksam)"),I219,"")</f>
        <v/>
      </c>
      <c r="L219" s="23">
        <f>IF(AND(G219&lt;&gt;"",E219="Ausgabe",F219&lt;&gt;"Anlagenkauf (Abschreibung über Anlagenverzeichnis)",F219&lt;&gt;"USt-Zahllast/-Gutschrift (nicht ergebniswirksam)"),I219,"")</f>
        <v/>
      </c>
      <c r="M219" s="18">
        <f>IF(B219="","",MONTH(B219))</f>
        <v/>
      </c>
      <c r="N219" s="18">
        <f>IF(B219="","",YEAR(B219))</f>
        <v/>
      </c>
    </row>
    <row r="220">
      <c r="A220" s="18">
        <f>IF(B220="","",ROW()-5)</f>
        <v/>
      </c>
      <c r="B220" s="19" t="n"/>
      <c r="C220" s="20" t="n"/>
      <c r="D220" s="20" t="n"/>
      <c r="E220" s="20" t="n"/>
      <c r="F220" s="20" t="n"/>
      <c r="G220" s="21" t="n"/>
      <c r="H220" s="22" t="n"/>
      <c r="I220" s="23">
        <f>IF(G220="","",ROUND(G220/(1+N(H220)),2))</f>
        <v/>
      </c>
      <c r="J220" s="23">
        <f>IF(G220="","",G220-I220)</f>
        <v/>
      </c>
      <c r="K220" s="23">
        <f>IF(AND(G220&lt;&gt;"",E220="Einnahme",F220&lt;&gt;"USt-Zahllast/-Gutschrift (nicht ergebniswirksam)"),I220,"")</f>
        <v/>
      </c>
      <c r="L220" s="23">
        <f>IF(AND(G220&lt;&gt;"",E220="Ausgabe",F220&lt;&gt;"Anlagenkauf (Abschreibung über Anlagenverzeichnis)",F220&lt;&gt;"USt-Zahllast/-Gutschrift (nicht ergebniswirksam)"),I220,"")</f>
        <v/>
      </c>
      <c r="M220" s="18">
        <f>IF(B220="","",MONTH(B220))</f>
        <v/>
      </c>
      <c r="N220" s="18">
        <f>IF(B220="","",YEAR(B220))</f>
        <v/>
      </c>
    </row>
    <row r="221">
      <c r="A221" s="18">
        <f>IF(B221="","",ROW()-5)</f>
        <v/>
      </c>
      <c r="B221" s="19" t="n"/>
      <c r="C221" s="20" t="n"/>
      <c r="D221" s="20" t="n"/>
      <c r="E221" s="20" t="n"/>
      <c r="F221" s="20" t="n"/>
      <c r="G221" s="21" t="n"/>
      <c r="H221" s="22" t="n"/>
      <c r="I221" s="23">
        <f>IF(G221="","",ROUND(G221/(1+N(H221)),2))</f>
        <v/>
      </c>
      <c r="J221" s="23">
        <f>IF(G221="","",G221-I221)</f>
        <v/>
      </c>
      <c r="K221" s="23">
        <f>IF(AND(G221&lt;&gt;"",E221="Einnahme",F221&lt;&gt;"USt-Zahllast/-Gutschrift (nicht ergebniswirksam)"),I221,"")</f>
        <v/>
      </c>
      <c r="L221" s="23">
        <f>IF(AND(G221&lt;&gt;"",E221="Ausgabe",F221&lt;&gt;"Anlagenkauf (Abschreibung über Anlagenverzeichnis)",F221&lt;&gt;"USt-Zahllast/-Gutschrift (nicht ergebniswirksam)"),I221,"")</f>
        <v/>
      </c>
      <c r="M221" s="18">
        <f>IF(B221="","",MONTH(B221))</f>
        <v/>
      </c>
      <c r="N221" s="18">
        <f>IF(B221="","",YEAR(B221))</f>
        <v/>
      </c>
    </row>
    <row r="222">
      <c r="A222" s="18">
        <f>IF(B222="","",ROW()-5)</f>
        <v/>
      </c>
      <c r="B222" s="19" t="n"/>
      <c r="C222" s="20" t="n"/>
      <c r="D222" s="20" t="n"/>
      <c r="E222" s="20" t="n"/>
      <c r="F222" s="20" t="n"/>
      <c r="G222" s="21" t="n"/>
      <c r="H222" s="22" t="n"/>
      <c r="I222" s="23">
        <f>IF(G222="","",ROUND(G222/(1+N(H222)),2))</f>
        <v/>
      </c>
      <c r="J222" s="23">
        <f>IF(G222="","",G222-I222)</f>
        <v/>
      </c>
      <c r="K222" s="23">
        <f>IF(AND(G222&lt;&gt;"",E222="Einnahme",F222&lt;&gt;"USt-Zahllast/-Gutschrift (nicht ergebniswirksam)"),I222,"")</f>
        <v/>
      </c>
      <c r="L222" s="23">
        <f>IF(AND(G222&lt;&gt;"",E222="Ausgabe",F222&lt;&gt;"Anlagenkauf (Abschreibung über Anlagenverzeichnis)",F222&lt;&gt;"USt-Zahllast/-Gutschrift (nicht ergebniswirksam)"),I222,"")</f>
        <v/>
      </c>
      <c r="M222" s="18">
        <f>IF(B222="","",MONTH(B222))</f>
        <v/>
      </c>
      <c r="N222" s="18">
        <f>IF(B222="","",YEAR(B222))</f>
        <v/>
      </c>
    </row>
    <row r="223">
      <c r="A223" s="18">
        <f>IF(B223="","",ROW()-5)</f>
        <v/>
      </c>
      <c r="B223" s="19" t="n"/>
      <c r="C223" s="20" t="n"/>
      <c r="D223" s="20" t="n"/>
      <c r="E223" s="20" t="n"/>
      <c r="F223" s="20" t="n"/>
      <c r="G223" s="21" t="n"/>
      <c r="H223" s="22" t="n"/>
      <c r="I223" s="23">
        <f>IF(G223="","",ROUND(G223/(1+N(H223)),2))</f>
        <v/>
      </c>
      <c r="J223" s="23">
        <f>IF(G223="","",G223-I223)</f>
        <v/>
      </c>
      <c r="K223" s="23">
        <f>IF(AND(G223&lt;&gt;"",E223="Einnahme",F223&lt;&gt;"USt-Zahllast/-Gutschrift (nicht ergebniswirksam)"),I223,"")</f>
        <v/>
      </c>
      <c r="L223" s="23">
        <f>IF(AND(G223&lt;&gt;"",E223="Ausgabe",F223&lt;&gt;"Anlagenkauf (Abschreibung über Anlagenverzeichnis)",F223&lt;&gt;"USt-Zahllast/-Gutschrift (nicht ergebniswirksam)"),I223,"")</f>
        <v/>
      </c>
      <c r="M223" s="18">
        <f>IF(B223="","",MONTH(B223))</f>
        <v/>
      </c>
      <c r="N223" s="18">
        <f>IF(B223="","",YEAR(B223))</f>
        <v/>
      </c>
    </row>
    <row r="224">
      <c r="A224" s="18">
        <f>IF(B224="","",ROW()-5)</f>
        <v/>
      </c>
      <c r="B224" s="19" t="n"/>
      <c r="C224" s="20" t="n"/>
      <c r="D224" s="20" t="n"/>
      <c r="E224" s="20" t="n"/>
      <c r="F224" s="20" t="n"/>
      <c r="G224" s="21" t="n"/>
      <c r="H224" s="22" t="n"/>
      <c r="I224" s="23">
        <f>IF(G224="","",ROUND(G224/(1+N(H224)),2))</f>
        <v/>
      </c>
      <c r="J224" s="23">
        <f>IF(G224="","",G224-I224)</f>
        <v/>
      </c>
      <c r="K224" s="23">
        <f>IF(AND(G224&lt;&gt;"",E224="Einnahme",F224&lt;&gt;"USt-Zahllast/-Gutschrift (nicht ergebniswirksam)"),I224,"")</f>
        <v/>
      </c>
      <c r="L224" s="23">
        <f>IF(AND(G224&lt;&gt;"",E224="Ausgabe",F224&lt;&gt;"Anlagenkauf (Abschreibung über Anlagenverzeichnis)",F224&lt;&gt;"USt-Zahllast/-Gutschrift (nicht ergebniswirksam)"),I224,"")</f>
        <v/>
      </c>
      <c r="M224" s="18">
        <f>IF(B224="","",MONTH(B224))</f>
        <v/>
      </c>
      <c r="N224" s="18">
        <f>IF(B224="","",YEAR(B224))</f>
        <v/>
      </c>
    </row>
    <row r="225">
      <c r="A225" s="18">
        <f>IF(B225="","",ROW()-5)</f>
        <v/>
      </c>
      <c r="B225" s="19" t="n"/>
      <c r="C225" s="20" t="n"/>
      <c r="D225" s="20" t="n"/>
      <c r="E225" s="20" t="n"/>
      <c r="F225" s="20" t="n"/>
      <c r="G225" s="21" t="n"/>
      <c r="H225" s="22" t="n"/>
      <c r="I225" s="23">
        <f>IF(G225="","",ROUND(G225/(1+N(H225)),2))</f>
        <v/>
      </c>
      <c r="J225" s="23">
        <f>IF(G225="","",G225-I225)</f>
        <v/>
      </c>
      <c r="K225" s="23">
        <f>IF(AND(G225&lt;&gt;"",E225="Einnahme",F225&lt;&gt;"USt-Zahllast/-Gutschrift (nicht ergebniswirksam)"),I225,"")</f>
        <v/>
      </c>
      <c r="L225" s="23">
        <f>IF(AND(G225&lt;&gt;"",E225="Ausgabe",F225&lt;&gt;"Anlagenkauf (Abschreibung über Anlagenverzeichnis)",F225&lt;&gt;"USt-Zahllast/-Gutschrift (nicht ergebniswirksam)"),I225,"")</f>
        <v/>
      </c>
      <c r="M225" s="18">
        <f>IF(B225="","",MONTH(B225))</f>
        <v/>
      </c>
      <c r="N225" s="18">
        <f>IF(B225="","",YEAR(B225))</f>
        <v/>
      </c>
    </row>
    <row r="226">
      <c r="A226" s="18">
        <f>IF(B226="","",ROW()-5)</f>
        <v/>
      </c>
      <c r="B226" s="19" t="n"/>
      <c r="C226" s="20" t="n"/>
      <c r="D226" s="20" t="n"/>
      <c r="E226" s="20" t="n"/>
      <c r="F226" s="20" t="n"/>
      <c r="G226" s="21" t="n"/>
      <c r="H226" s="22" t="n"/>
      <c r="I226" s="23">
        <f>IF(G226="","",ROUND(G226/(1+N(H226)),2))</f>
        <v/>
      </c>
      <c r="J226" s="23">
        <f>IF(G226="","",G226-I226)</f>
        <v/>
      </c>
      <c r="K226" s="23">
        <f>IF(AND(G226&lt;&gt;"",E226="Einnahme",F226&lt;&gt;"USt-Zahllast/-Gutschrift (nicht ergebniswirksam)"),I226,"")</f>
        <v/>
      </c>
      <c r="L226" s="23">
        <f>IF(AND(G226&lt;&gt;"",E226="Ausgabe",F226&lt;&gt;"Anlagenkauf (Abschreibung über Anlagenverzeichnis)",F226&lt;&gt;"USt-Zahllast/-Gutschrift (nicht ergebniswirksam)"),I226,"")</f>
        <v/>
      </c>
      <c r="M226" s="18">
        <f>IF(B226="","",MONTH(B226))</f>
        <v/>
      </c>
      <c r="N226" s="18">
        <f>IF(B226="","",YEAR(B226))</f>
        <v/>
      </c>
    </row>
    <row r="227">
      <c r="A227" s="18">
        <f>IF(B227="","",ROW()-5)</f>
        <v/>
      </c>
      <c r="B227" s="19" t="n"/>
      <c r="C227" s="20" t="n"/>
      <c r="D227" s="20" t="n"/>
      <c r="E227" s="20" t="n"/>
      <c r="F227" s="20" t="n"/>
      <c r="G227" s="21" t="n"/>
      <c r="H227" s="22" t="n"/>
      <c r="I227" s="23">
        <f>IF(G227="","",ROUND(G227/(1+N(H227)),2))</f>
        <v/>
      </c>
      <c r="J227" s="23">
        <f>IF(G227="","",G227-I227)</f>
        <v/>
      </c>
      <c r="K227" s="23">
        <f>IF(AND(G227&lt;&gt;"",E227="Einnahme",F227&lt;&gt;"USt-Zahllast/-Gutschrift (nicht ergebniswirksam)"),I227,"")</f>
        <v/>
      </c>
      <c r="L227" s="23">
        <f>IF(AND(G227&lt;&gt;"",E227="Ausgabe",F227&lt;&gt;"Anlagenkauf (Abschreibung über Anlagenverzeichnis)",F227&lt;&gt;"USt-Zahllast/-Gutschrift (nicht ergebniswirksam)"),I227,"")</f>
        <v/>
      </c>
      <c r="M227" s="18">
        <f>IF(B227="","",MONTH(B227))</f>
        <v/>
      </c>
      <c r="N227" s="18">
        <f>IF(B227="","",YEAR(B227))</f>
        <v/>
      </c>
    </row>
    <row r="228">
      <c r="A228" s="18">
        <f>IF(B228="","",ROW()-5)</f>
        <v/>
      </c>
      <c r="B228" s="19" t="n"/>
      <c r="C228" s="20" t="n"/>
      <c r="D228" s="20" t="n"/>
      <c r="E228" s="20" t="n"/>
      <c r="F228" s="20" t="n"/>
      <c r="G228" s="21" t="n"/>
      <c r="H228" s="22" t="n"/>
      <c r="I228" s="23">
        <f>IF(G228="","",ROUND(G228/(1+N(H228)),2))</f>
        <v/>
      </c>
      <c r="J228" s="23">
        <f>IF(G228="","",G228-I228)</f>
        <v/>
      </c>
      <c r="K228" s="23">
        <f>IF(AND(G228&lt;&gt;"",E228="Einnahme",F228&lt;&gt;"USt-Zahllast/-Gutschrift (nicht ergebniswirksam)"),I228,"")</f>
        <v/>
      </c>
      <c r="L228" s="23">
        <f>IF(AND(G228&lt;&gt;"",E228="Ausgabe",F228&lt;&gt;"Anlagenkauf (Abschreibung über Anlagenverzeichnis)",F228&lt;&gt;"USt-Zahllast/-Gutschrift (nicht ergebniswirksam)"),I228,"")</f>
        <v/>
      </c>
      <c r="M228" s="18">
        <f>IF(B228="","",MONTH(B228))</f>
        <v/>
      </c>
      <c r="N228" s="18">
        <f>IF(B228="","",YEAR(B228))</f>
        <v/>
      </c>
    </row>
    <row r="229">
      <c r="A229" s="18">
        <f>IF(B229="","",ROW()-5)</f>
        <v/>
      </c>
      <c r="B229" s="19" t="n"/>
      <c r="C229" s="20" t="n"/>
      <c r="D229" s="20" t="n"/>
      <c r="E229" s="20" t="n"/>
      <c r="F229" s="20" t="n"/>
      <c r="G229" s="21" t="n"/>
      <c r="H229" s="22" t="n"/>
      <c r="I229" s="23">
        <f>IF(G229="","",ROUND(G229/(1+N(H229)),2))</f>
        <v/>
      </c>
      <c r="J229" s="23">
        <f>IF(G229="","",G229-I229)</f>
        <v/>
      </c>
      <c r="K229" s="23">
        <f>IF(AND(G229&lt;&gt;"",E229="Einnahme",F229&lt;&gt;"USt-Zahllast/-Gutschrift (nicht ergebniswirksam)"),I229,"")</f>
        <v/>
      </c>
      <c r="L229" s="23">
        <f>IF(AND(G229&lt;&gt;"",E229="Ausgabe",F229&lt;&gt;"Anlagenkauf (Abschreibung über Anlagenverzeichnis)",F229&lt;&gt;"USt-Zahllast/-Gutschrift (nicht ergebniswirksam)"),I229,"")</f>
        <v/>
      </c>
      <c r="M229" s="18">
        <f>IF(B229="","",MONTH(B229))</f>
        <v/>
      </c>
      <c r="N229" s="18">
        <f>IF(B229="","",YEAR(B229))</f>
        <v/>
      </c>
    </row>
    <row r="230">
      <c r="A230" s="18">
        <f>IF(B230="","",ROW()-5)</f>
        <v/>
      </c>
      <c r="B230" s="19" t="n"/>
      <c r="C230" s="20" t="n"/>
      <c r="D230" s="20" t="n"/>
      <c r="E230" s="20" t="n"/>
      <c r="F230" s="20" t="n"/>
      <c r="G230" s="21" t="n"/>
      <c r="H230" s="22" t="n"/>
      <c r="I230" s="23">
        <f>IF(G230="","",ROUND(G230/(1+N(H230)),2))</f>
        <v/>
      </c>
      <c r="J230" s="23">
        <f>IF(G230="","",G230-I230)</f>
        <v/>
      </c>
      <c r="K230" s="23">
        <f>IF(AND(G230&lt;&gt;"",E230="Einnahme",F230&lt;&gt;"USt-Zahllast/-Gutschrift (nicht ergebniswirksam)"),I230,"")</f>
        <v/>
      </c>
      <c r="L230" s="23">
        <f>IF(AND(G230&lt;&gt;"",E230="Ausgabe",F230&lt;&gt;"Anlagenkauf (Abschreibung über Anlagenverzeichnis)",F230&lt;&gt;"USt-Zahllast/-Gutschrift (nicht ergebniswirksam)"),I230,"")</f>
        <v/>
      </c>
      <c r="M230" s="18">
        <f>IF(B230="","",MONTH(B230))</f>
        <v/>
      </c>
      <c r="N230" s="18">
        <f>IF(B230="","",YEAR(B230))</f>
        <v/>
      </c>
    </row>
    <row r="231">
      <c r="A231" s="18">
        <f>IF(B231="","",ROW()-5)</f>
        <v/>
      </c>
      <c r="B231" s="19" t="n"/>
      <c r="C231" s="20" t="n"/>
      <c r="D231" s="20" t="n"/>
      <c r="E231" s="20" t="n"/>
      <c r="F231" s="20" t="n"/>
      <c r="G231" s="21" t="n"/>
      <c r="H231" s="22" t="n"/>
      <c r="I231" s="23">
        <f>IF(G231="","",ROUND(G231/(1+N(H231)),2))</f>
        <v/>
      </c>
      <c r="J231" s="23">
        <f>IF(G231="","",G231-I231)</f>
        <v/>
      </c>
      <c r="K231" s="23">
        <f>IF(AND(G231&lt;&gt;"",E231="Einnahme",F231&lt;&gt;"USt-Zahllast/-Gutschrift (nicht ergebniswirksam)"),I231,"")</f>
        <v/>
      </c>
      <c r="L231" s="23">
        <f>IF(AND(G231&lt;&gt;"",E231="Ausgabe",F231&lt;&gt;"Anlagenkauf (Abschreibung über Anlagenverzeichnis)",F231&lt;&gt;"USt-Zahllast/-Gutschrift (nicht ergebniswirksam)"),I231,"")</f>
        <v/>
      </c>
      <c r="M231" s="18">
        <f>IF(B231="","",MONTH(B231))</f>
        <v/>
      </c>
      <c r="N231" s="18">
        <f>IF(B231="","",YEAR(B231))</f>
        <v/>
      </c>
    </row>
    <row r="232">
      <c r="A232" s="18">
        <f>IF(B232="","",ROW()-5)</f>
        <v/>
      </c>
      <c r="B232" s="19" t="n"/>
      <c r="C232" s="20" t="n"/>
      <c r="D232" s="20" t="n"/>
      <c r="E232" s="20" t="n"/>
      <c r="F232" s="20" t="n"/>
      <c r="G232" s="21" t="n"/>
      <c r="H232" s="22" t="n"/>
      <c r="I232" s="23">
        <f>IF(G232="","",ROUND(G232/(1+N(H232)),2))</f>
        <v/>
      </c>
      <c r="J232" s="23">
        <f>IF(G232="","",G232-I232)</f>
        <v/>
      </c>
      <c r="K232" s="23">
        <f>IF(AND(G232&lt;&gt;"",E232="Einnahme",F232&lt;&gt;"USt-Zahllast/-Gutschrift (nicht ergebniswirksam)"),I232,"")</f>
        <v/>
      </c>
      <c r="L232" s="23">
        <f>IF(AND(G232&lt;&gt;"",E232="Ausgabe",F232&lt;&gt;"Anlagenkauf (Abschreibung über Anlagenverzeichnis)",F232&lt;&gt;"USt-Zahllast/-Gutschrift (nicht ergebniswirksam)"),I232,"")</f>
        <v/>
      </c>
      <c r="M232" s="18">
        <f>IF(B232="","",MONTH(B232))</f>
        <v/>
      </c>
      <c r="N232" s="18">
        <f>IF(B232="","",YEAR(B232))</f>
        <v/>
      </c>
    </row>
    <row r="233">
      <c r="A233" s="18">
        <f>IF(B233="","",ROW()-5)</f>
        <v/>
      </c>
      <c r="B233" s="19" t="n"/>
      <c r="C233" s="20" t="n"/>
      <c r="D233" s="20" t="n"/>
      <c r="E233" s="20" t="n"/>
      <c r="F233" s="20" t="n"/>
      <c r="G233" s="21" t="n"/>
      <c r="H233" s="22" t="n"/>
      <c r="I233" s="23">
        <f>IF(G233="","",ROUND(G233/(1+N(H233)),2))</f>
        <v/>
      </c>
      <c r="J233" s="23">
        <f>IF(G233="","",G233-I233)</f>
        <v/>
      </c>
      <c r="K233" s="23">
        <f>IF(AND(G233&lt;&gt;"",E233="Einnahme",F233&lt;&gt;"USt-Zahllast/-Gutschrift (nicht ergebniswirksam)"),I233,"")</f>
        <v/>
      </c>
      <c r="L233" s="23">
        <f>IF(AND(G233&lt;&gt;"",E233="Ausgabe",F233&lt;&gt;"Anlagenkauf (Abschreibung über Anlagenverzeichnis)",F233&lt;&gt;"USt-Zahllast/-Gutschrift (nicht ergebniswirksam)"),I233,"")</f>
        <v/>
      </c>
      <c r="M233" s="18">
        <f>IF(B233="","",MONTH(B233))</f>
        <v/>
      </c>
      <c r="N233" s="18">
        <f>IF(B233="","",YEAR(B233))</f>
        <v/>
      </c>
    </row>
    <row r="234">
      <c r="A234" s="18">
        <f>IF(B234="","",ROW()-5)</f>
        <v/>
      </c>
      <c r="B234" s="19" t="n"/>
      <c r="C234" s="20" t="n"/>
      <c r="D234" s="20" t="n"/>
      <c r="E234" s="20" t="n"/>
      <c r="F234" s="20" t="n"/>
      <c r="G234" s="21" t="n"/>
      <c r="H234" s="22" t="n"/>
      <c r="I234" s="23">
        <f>IF(G234="","",ROUND(G234/(1+N(H234)),2))</f>
        <v/>
      </c>
      <c r="J234" s="23">
        <f>IF(G234="","",G234-I234)</f>
        <v/>
      </c>
      <c r="K234" s="23">
        <f>IF(AND(G234&lt;&gt;"",E234="Einnahme",F234&lt;&gt;"USt-Zahllast/-Gutschrift (nicht ergebniswirksam)"),I234,"")</f>
        <v/>
      </c>
      <c r="L234" s="23">
        <f>IF(AND(G234&lt;&gt;"",E234="Ausgabe",F234&lt;&gt;"Anlagenkauf (Abschreibung über Anlagenverzeichnis)",F234&lt;&gt;"USt-Zahllast/-Gutschrift (nicht ergebniswirksam)"),I234,"")</f>
        <v/>
      </c>
      <c r="M234" s="18">
        <f>IF(B234="","",MONTH(B234))</f>
        <v/>
      </c>
      <c r="N234" s="18">
        <f>IF(B234="","",YEAR(B234))</f>
        <v/>
      </c>
    </row>
    <row r="235">
      <c r="A235" s="18">
        <f>IF(B235="","",ROW()-5)</f>
        <v/>
      </c>
      <c r="B235" s="19" t="n"/>
      <c r="C235" s="20" t="n"/>
      <c r="D235" s="20" t="n"/>
      <c r="E235" s="20" t="n"/>
      <c r="F235" s="20" t="n"/>
      <c r="G235" s="21" t="n"/>
      <c r="H235" s="22" t="n"/>
      <c r="I235" s="23">
        <f>IF(G235="","",ROUND(G235/(1+N(H235)),2))</f>
        <v/>
      </c>
      <c r="J235" s="23">
        <f>IF(G235="","",G235-I235)</f>
        <v/>
      </c>
      <c r="K235" s="23">
        <f>IF(AND(G235&lt;&gt;"",E235="Einnahme",F235&lt;&gt;"USt-Zahllast/-Gutschrift (nicht ergebniswirksam)"),I235,"")</f>
        <v/>
      </c>
      <c r="L235" s="23">
        <f>IF(AND(G235&lt;&gt;"",E235="Ausgabe",F235&lt;&gt;"Anlagenkauf (Abschreibung über Anlagenverzeichnis)",F235&lt;&gt;"USt-Zahllast/-Gutschrift (nicht ergebniswirksam)"),I235,"")</f>
        <v/>
      </c>
      <c r="M235" s="18">
        <f>IF(B235="","",MONTH(B235))</f>
        <v/>
      </c>
      <c r="N235" s="18">
        <f>IF(B235="","",YEAR(B235))</f>
        <v/>
      </c>
    </row>
    <row r="236">
      <c r="A236" s="18">
        <f>IF(B236="","",ROW()-5)</f>
        <v/>
      </c>
      <c r="B236" s="19" t="n"/>
      <c r="C236" s="20" t="n"/>
      <c r="D236" s="20" t="n"/>
      <c r="E236" s="20" t="n"/>
      <c r="F236" s="20" t="n"/>
      <c r="G236" s="21" t="n"/>
      <c r="H236" s="22" t="n"/>
      <c r="I236" s="23">
        <f>IF(G236="","",ROUND(G236/(1+N(H236)),2))</f>
        <v/>
      </c>
      <c r="J236" s="23">
        <f>IF(G236="","",G236-I236)</f>
        <v/>
      </c>
      <c r="K236" s="23">
        <f>IF(AND(G236&lt;&gt;"",E236="Einnahme",F236&lt;&gt;"USt-Zahllast/-Gutschrift (nicht ergebniswirksam)"),I236,"")</f>
        <v/>
      </c>
      <c r="L236" s="23">
        <f>IF(AND(G236&lt;&gt;"",E236="Ausgabe",F236&lt;&gt;"Anlagenkauf (Abschreibung über Anlagenverzeichnis)",F236&lt;&gt;"USt-Zahllast/-Gutschrift (nicht ergebniswirksam)"),I236,"")</f>
        <v/>
      </c>
      <c r="M236" s="18">
        <f>IF(B236="","",MONTH(B236))</f>
        <v/>
      </c>
      <c r="N236" s="18">
        <f>IF(B236="","",YEAR(B236))</f>
        <v/>
      </c>
    </row>
    <row r="237">
      <c r="A237" s="18">
        <f>IF(B237="","",ROW()-5)</f>
        <v/>
      </c>
      <c r="B237" s="19" t="n"/>
      <c r="C237" s="20" t="n"/>
      <c r="D237" s="20" t="n"/>
      <c r="E237" s="20" t="n"/>
      <c r="F237" s="20" t="n"/>
      <c r="G237" s="21" t="n"/>
      <c r="H237" s="22" t="n"/>
      <c r="I237" s="23">
        <f>IF(G237="","",ROUND(G237/(1+N(H237)),2))</f>
        <v/>
      </c>
      <c r="J237" s="23">
        <f>IF(G237="","",G237-I237)</f>
        <v/>
      </c>
      <c r="K237" s="23">
        <f>IF(AND(G237&lt;&gt;"",E237="Einnahme",F237&lt;&gt;"USt-Zahllast/-Gutschrift (nicht ergebniswirksam)"),I237,"")</f>
        <v/>
      </c>
      <c r="L237" s="23">
        <f>IF(AND(G237&lt;&gt;"",E237="Ausgabe",F237&lt;&gt;"Anlagenkauf (Abschreibung über Anlagenverzeichnis)",F237&lt;&gt;"USt-Zahllast/-Gutschrift (nicht ergebniswirksam)"),I237,"")</f>
        <v/>
      </c>
      <c r="M237" s="18">
        <f>IF(B237="","",MONTH(B237))</f>
        <v/>
      </c>
      <c r="N237" s="18">
        <f>IF(B237="","",YEAR(B237))</f>
        <v/>
      </c>
    </row>
    <row r="238">
      <c r="A238" s="18">
        <f>IF(B238="","",ROW()-5)</f>
        <v/>
      </c>
      <c r="B238" s="19" t="n"/>
      <c r="C238" s="20" t="n"/>
      <c r="D238" s="20" t="n"/>
      <c r="E238" s="20" t="n"/>
      <c r="F238" s="20" t="n"/>
      <c r="G238" s="21" t="n"/>
      <c r="H238" s="22" t="n"/>
      <c r="I238" s="23">
        <f>IF(G238="","",ROUND(G238/(1+N(H238)),2))</f>
        <v/>
      </c>
      <c r="J238" s="23">
        <f>IF(G238="","",G238-I238)</f>
        <v/>
      </c>
      <c r="K238" s="23">
        <f>IF(AND(G238&lt;&gt;"",E238="Einnahme",F238&lt;&gt;"USt-Zahllast/-Gutschrift (nicht ergebniswirksam)"),I238,"")</f>
        <v/>
      </c>
      <c r="L238" s="23">
        <f>IF(AND(G238&lt;&gt;"",E238="Ausgabe",F238&lt;&gt;"Anlagenkauf (Abschreibung über Anlagenverzeichnis)",F238&lt;&gt;"USt-Zahllast/-Gutschrift (nicht ergebniswirksam)"),I238,"")</f>
        <v/>
      </c>
      <c r="M238" s="18">
        <f>IF(B238="","",MONTH(B238))</f>
        <v/>
      </c>
      <c r="N238" s="18">
        <f>IF(B238="","",YEAR(B238))</f>
        <v/>
      </c>
    </row>
    <row r="239">
      <c r="A239" s="18">
        <f>IF(B239="","",ROW()-5)</f>
        <v/>
      </c>
      <c r="B239" s="19" t="n"/>
      <c r="C239" s="20" t="n"/>
      <c r="D239" s="20" t="n"/>
      <c r="E239" s="20" t="n"/>
      <c r="F239" s="20" t="n"/>
      <c r="G239" s="21" t="n"/>
      <c r="H239" s="22" t="n"/>
      <c r="I239" s="23">
        <f>IF(G239="","",ROUND(G239/(1+N(H239)),2))</f>
        <v/>
      </c>
      <c r="J239" s="23">
        <f>IF(G239="","",G239-I239)</f>
        <v/>
      </c>
      <c r="K239" s="23">
        <f>IF(AND(G239&lt;&gt;"",E239="Einnahme",F239&lt;&gt;"USt-Zahllast/-Gutschrift (nicht ergebniswirksam)"),I239,"")</f>
        <v/>
      </c>
      <c r="L239" s="23">
        <f>IF(AND(G239&lt;&gt;"",E239="Ausgabe",F239&lt;&gt;"Anlagenkauf (Abschreibung über Anlagenverzeichnis)",F239&lt;&gt;"USt-Zahllast/-Gutschrift (nicht ergebniswirksam)"),I239,"")</f>
        <v/>
      </c>
      <c r="M239" s="18">
        <f>IF(B239="","",MONTH(B239))</f>
        <v/>
      </c>
      <c r="N239" s="18">
        <f>IF(B239="","",YEAR(B239))</f>
        <v/>
      </c>
    </row>
    <row r="240">
      <c r="A240" s="18">
        <f>IF(B240="","",ROW()-5)</f>
        <v/>
      </c>
      <c r="B240" s="19" t="n"/>
      <c r="C240" s="20" t="n"/>
      <c r="D240" s="20" t="n"/>
      <c r="E240" s="20" t="n"/>
      <c r="F240" s="20" t="n"/>
      <c r="G240" s="21" t="n"/>
      <c r="H240" s="22" t="n"/>
      <c r="I240" s="23">
        <f>IF(G240="","",ROUND(G240/(1+N(H240)),2))</f>
        <v/>
      </c>
      <c r="J240" s="23">
        <f>IF(G240="","",G240-I240)</f>
        <v/>
      </c>
      <c r="K240" s="23">
        <f>IF(AND(G240&lt;&gt;"",E240="Einnahme",F240&lt;&gt;"USt-Zahllast/-Gutschrift (nicht ergebniswirksam)"),I240,"")</f>
        <v/>
      </c>
      <c r="L240" s="23">
        <f>IF(AND(G240&lt;&gt;"",E240="Ausgabe",F240&lt;&gt;"Anlagenkauf (Abschreibung über Anlagenverzeichnis)",F240&lt;&gt;"USt-Zahllast/-Gutschrift (nicht ergebniswirksam)"),I240,"")</f>
        <v/>
      </c>
      <c r="M240" s="18">
        <f>IF(B240="","",MONTH(B240))</f>
        <v/>
      </c>
      <c r="N240" s="18">
        <f>IF(B240="","",YEAR(B240))</f>
        <v/>
      </c>
    </row>
    <row r="241">
      <c r="A241" s="18">
        <f>IF(B241="","",ROW()-5)</f>
        <v/>
      </c>
      <c r="B241" s="19" t="n"/>
      <c r="C241" s="20" t="n"/>
      <c r="D241" s="20" t="n"/>
      <c r="E241" s="20" t="n"/>
      <c r="F241" s="20" t="n"/>
      <c r="G241" s="21" t="n"/>
      <c r="H241" s="22" t="n"/>
      <c r="I241" s="23">
        <f>IF(G241="","",ROUND(G241/(1+N(H241)),2))</f>
        <v/>
      </c>
      <c r="J241" s="23">
        <f>IF(G241="","",G241-I241)</f>
        <v/>
      </c>
      <c r="K241" s="23">
        <f>IF(AND(G241&lt;&gt;"",E241="Einnahme",F241&lt;&gt;"USt-Zahllast/-Gutschrift (nicht ergebniswirksam)"),I241,"")</f>
        <v/>
      </c>
      <c r="L241" s="23">
        <f>IF(AND(G241&lt;&gt;"",E241="Ausgabe",F241&lt;&gt;"Anlagenkauf (Abschreibung über Anlagenverzeichnis)",F241&lt;&gt;"USt-Zahllast/-Gutschrift (nicht ergebniswirksam)"),I241,"")</f>
        <v/>
      </c>
      <c r="M241" s="18">
        <f>IF(B241="","",MONTH(B241))</f>
        <v/>
      </c>
      <c r="N241" s="18">
        <f>IF(B241="","",YEAR(B241))</f>
        <v/>
      </c>
    </row>
    <row r="242">
      <c r="A242" s="18">
        <f>IF(B242="","",ROW()-5)</f>
        <v/>
      </c>
      <c r="B242" s="19" t="n"/>
      <c r="C242" s="20" t="n"/>
      <c r="D242" s="20" t="n"/>
      <c r="E242" s="20" t="n"/>
      <c r="F242" s="20" t="n"/>
      <c r="G242" s="21" t="n"/>
      <c r="H242" s="22" t="n"/>
      <c r="I242" s="23">
        <f>IF(G242="","",ROUND(G242/(1+N(H242)),2))</f>
        <v/>
      </c>
      <c r="J242" s="23">
        <f>IF(G242="","",G242-I242)</f>
        <v/>
      </c>
      <c r="K242" s="23">
        <f>IF(AND(G242&lt;&gt;"",E242="Einnahme",F242&lt;&gt;"USt-Zahllast/-Gutschrift (nicht ergebniswirksam)"),I242,"")</f>
        <v/>
      </c>
      <c r="L242" s="23">
        <f>IF(AND(G242&lt;&gt;"",E242="Ausgabe",F242&lt;&gt;"Anlagenkauf (Abschreibung über Anlagenverzeichnis)",F242&lt;&gt;"USt-Zahllast/-Gutschrift (nicht ergebniswirksam)"),I242,"")</f>
        <v/>
      </c>
      <c r="M242" s="18">
        <f>IF(B242="","",MONTH(B242))</f>
        <v/>
      </c>
      <c r="N242" s="18">
        <f>IF(B242="","",YEAR(B242))</f>
        <v/>
      </c>
    </row>
    <row r="243">
      <c r="A243" s="18">
        <f>IF(B243="","",ROW()-5)</f>
        <v/>
      </c>
      <c r="B243" s="19" t="n"/>
      <c r="C243" s="20" t="n"/>
      <c r="D243" s="20" t="n"/>
      <c r="E243" s="20" t="n"/>
      <c r="F243" s="20" t="n"/>
      <c r="G243" s="21" t="n"/>
      <c r="H243" s="22" t="n"/>
      <c r="I243" s="23">
        <f>IF(G243="","",ROUND(G243/(1+N(H243)),2))</f>
        <v/>
      </c>
      <c r="J243" s="23">
        <f>IF(G243="","",G243-I243)</f>
        <v/>
      </c>
      <c r="K243" s="23">
        <f>IF(AND(G243&lt;&gt;"",E243="Einnahme",F243&lt;&gt;"USt-Zahllast/-Gutschrift (nicht ergebniswirksam)"),I243,"")</f>
        <v/>
      </c>
      <c r="L243" s="23">
        <f>IF(AND(G243&lt;&gt;"",E243="Ausgabe",F243&lt;&gt;"Anlagenkauf (Abschreibung über Anlagenverzeichnis)",F243&lt;&gt;"USt-Zahllast/-Gutschrift (nicht ergebniswirksam)"),I243,"")</f>
        <v/>
      </c>
      <c r="M243" s="18">
        <f>IF(B243="","",MONTH(B243))</f>
        <v/>
      </c>
      <c r="N243" s="18">
        <f>IF(B243="","",YEAR(B243))</f>
        <v/>
      </c>
    </row>
    <row r="244">
      <c r="A244" s="18">
        <f>IF(B244="","",ROW()-5)</f>
        <v/>
      </c>
      <c r="B244" s="19" t="n"/>
      <c r="C244" s="20" t="n"/>
      <c r="D244" s="20" t="n"/>
      <c r="E244" s="20" t="n"/>
      <c r="F244" s="20" t="n"/>
      <c r="G244" s="21" t="n"/>
      <c r="H244" s="22" t="n"/>
      <c r="I244" s="23">
        <f>IF(G244="","",ROUND(G244/(1+N(H244)),2))</f>
        <v/>
      </c>
      <c r="J244" s="23">
        <f>IF(G244="","",G244-I244)</f>
        <v/>
      </c>
      <c r="K244" s="23">
        <f>IF(AND(G244&lt;&gt;"",E244="Einnahme",F244&lt;&gt;"USt-Zahllast/-Gutschrift (nicht ergebniswirksam)"),I244,"")</f>
        <v/>
      </c>
      <c r="L244" s="23">
        <f>IF(AND(G244&lt;&gt;"",E244="Ausgabe",F244&lt;&gt;"Anlagenkauf (Abschreibung über Anlagenverzeichnis)",F244&lt;&gt;"USt-Zahllast/-Gutschrift (nicht ergebniswirksam)"),I244,"")</f>
        <v/>
      </c>
      <c r="M244" s="18">
        <f>IF(B244="","",MONTH(B244))</f>
        <v/>
      </c>
      <c r="N244" s="18">
        <f>IF(B244="","",YEAR(B244))</f>
        <v/>
      </c>
    </row>
    <row r="245">
      <c r="A245" s="18">
        <f>IF(B245="","",ROW()-5)</f>
        <v/>
      </c>
      <c r="B245" s="19" t="n"/>
      <c r="C245" s="20" t="n"/>
      <c r="D245" s="20" t="n"/>
      <c r="E245" s="20" t="n"/>
      <c r="F245" s="20" t="n"/>
      <c r="G245" s="21" t="n"/>
      <c r="H245" s="22" t="n"/>
      <c r="I245" s="23">
        <f>IF(G245="","",ROUND(G245/(1+N(H245)),2))</f>
        <v/>
      </c>
      <c r="J245" s="23">
        <f>IF(G245="","",G245-I245)</f>
        <v/>
      </c>
      <c r="K245" s="23">
        <f>IF(AND(G245&lt;&gt;"",E245="Einnahme",F245&lt;&gt;"USt-Zahllast/-Gutschrift (nicht ergebniswirksam)"),I245,"")</f>
        <v/>
      </c>
      <c r="L245" s="23">
        <f>IF(AND(G245&lt;&gt;"",E245="Ausgabe",F245&lt;&gt;"Anlagenkauf (Abschreibung über Anlagenverzeichnis)",F245&lt;&gt;"USt-Zahllast/-Gutschrift (nicht ergebniswirksam)"),I245,"")</f>
        <v/>
      </c>
      <c r="M245" s="18">
        <f>IF(B245="","",MONTH(B245))</f>
        <v/>
      </c>
      <c r="N245" s="18">
        <f>IF(B245="","",YEAR(B245))</f>
        <v/>
      </c>
    </row>
    <row r="246">
      <c r="A246" s="18">
        <f>IF(B246="","",ROW()-5)</f>
        <v/>
      </c>
      <c r="B246" s="19" t="n"/>
      <c r="C246" s="20" t="n"/>
      <c r="D246" s="20" t="n"/>
      <c r="E246" s="20" t="n"/>
      <c r="F246" s="20" t="n"/>
      <c r="G246" s="21" t="n"/>
      <c r="H246" s="22" t="n"/>
      <c r="I246" s="23">
        <f>IF(G246="","",ROUND(G246/(1+N(H246)),2))</f>
        <v/>
      </c>
      <c r="J246" s="23">
        <f>IF(G246="","",G246-I246)</f>
        <v/>
      </c>
      <c r="K246" s="23">
        <f>IF(AND(G246&lt;&gt;"",E246="Einnahme",F246&lt;&gt;"USt-Zahllast/-Gutschrift (nicht ergebniswirksam)"),I246,"")</f>
        <v/>
      </c>
      <c r="L246" s="23">
        <f>IF(AND(G246&lt;&gt;"",E246="Ausgabe",F246&lt;&gt;"Anlagenkauf (Abschreibung über Anlagenverzeichnis)",F246&lt;&gt;"USt-Zahllast/-Gutschrift (nicht ergebniswirksam)"),I246,"")</f>
        <v/>
      </c>
      <c r="M246" s="18">
        <f>IF(B246="","",MONTH(B246))</f>
        <v/>
      </c>
      <c r="N246" s="18">
        <f>IF(B246="","",YEAR(B246))</f>
        <v/>
      </c>
    </row>
    <row r="247">
      <c r="A247" s="18">
        <f>IF(B247="","",ROW()-5)</f>
        <v/>
      </c>
      <c r="B247" s="19" t="n"/>
      <c r="C247" s="20" t="n"/>
      <c r="D247" s="20" t="n"/>
      <c r="E247" s="20" t="n"/>
      <c r="F247" s="20" t="n"/>
      <c r="G247" s="21" t="n"/>
      <c r="H247" s="22" t="n"/>
      <c r="I247" s="23">
        <f>IF(G247="","",ROUND(G247/(1+N(H247)),2))</f>
        <v/>
      </c>
      <c r="J247" s="23">
        <f>IF(G247="","",G247-I247)</f>
        <v/>
      </c>
      <c r="K247" s="23">
        <f>IF(AND(G247&lt;&gt;"",E247="Einnahme",F247&lt;&gt;"USt-Zahllast/-Gutschrift (nicht ergebniswirksam)"),I247,"")</f>
        <v/>
      </c>
      <c r="L247" s="23">
        <f>IF(AND(G247&lt;&gt;"",E247="Ausgabe",F247&lt;&gt;"Anlagenkauf (Abschreibung über Anlagenverzeichnis)",F247&lt;&gt;"USt-Zahllast/-Gutschrift (nicht ergebniswirksam)"),I247,"")</f>
        <v/>
      </c>
      <c r="M247" s="18">
        <f>IF(B247="","",MONTH(B247))</f>
        <v/>
      </c>
      <c r="N247" s="18">
        <f>IF(B247="","",YEAR(B247))</f>
        <v/>
      </c>
    </row>
    <row r="248">
      <c r="A248" s="18">
        <f>IF(B248="","",ROW()-5)</f>
        <v/>
      </c>
      <c r="B248" s="19" t="n"/>
      <c r="C248" s="20" t="n"/>
      <c r="D248" s="20" t="n"/>
      <c r="E248" s="20" t="n"/>
      <c r="F248" s="20" t="n"/>
      <c r="G248" s="21" t="n"/>
      <c r="H248" s="22" t="n"/>
      <c r="I248" s="23">
        <f>IF(G248="","",ROUND(G248/(1+N(H248)),2))</f>
        <v/>
      </c>
      <c r="J248" s="23">
        <f>IF(G248="","",G248-I248)</f>
        <v/>
      </c>
      <c r="K248" s="23">
        <f>IF(AND(G248&lt;&gt;"",E248="Einnahme",F248&lt;&gt;"USt-Zahllast/-Gutschrift (nicht ergebniswirksam)"),I248,"")</f>
        <v/>
      </c>
      <c r="L248" s="23">
        <f>IF(AND(G248&lt;&gt;"",E248="Ausgabe",F248&lt;&gt;"Anlagenkauf (Abschreibung über Anlagenverzeichnis)",F248&lt;&gt;"USt-Zahllast/-Gutschrift (nicht ergebniswirksam)"),I248,"")</f>
        <v/>
      </c>
      <c r="M248" s="18">
        <f>IF(B248="","",MONTH(B248))</f>
        <v/>
      </c>
      <c r="N248" s="18">
        <f>IF(B248="","",YEAR(B248))</f>
        <v/>
      </c>
    </row>
    <row r="249">
      <c r="A249" s="18">
        <f>IF(B249="","",ROW()-5)</f>
        <v/>
      </c>
      <c r="B249" s="19" t="n"/>
      <c r="C249" s="20" t="n"/>
      <c r="D249" s="20" t="n"/>
      <c r="E249" s="20" t="n"/>
      <c r="F249" s="20" t="n"/>
      <c r="G249" s="21" t="n"/>
      <c r="H249" s="22" t="n"/>
      <c r="I249" s="23">
        <f>IF(G249="","",ROUND(G249/(1+N(H249)),2))</f>
        <v/>
      </c>
      <c r="J249" s="23">
        <f>IF(G249="","",G249-I249)</f>
        <v/>
      </c>
      <c r="K249" s="23">
        <f>IF(AND(G249&lt;&gt;"",E249="Einnahme",F249&lt;&gt;"USt-Zahllast/-Gutschrift (nicht ergebniswirksam)"),I249,"")</f>
        <v/>
      </c>
      <c r="L249" s="23">
        <f>IF(AND(G249&lt;&gt;"",E249="Ausgabe",F249&lt;&gt;"Anlagenkauf (Abschreibung über Anlagenverzeichnis)",F249&lt;&gt;"USt-Zahllast/-Gutschrift (nicht ergebniswirksam)"),I249,"")</f>
        <v/>
      </c>
      <c r="M249" s="18">
        <f>IF(B249="","",MONTH(B249))</f>
        <v/>
      </c>
      <c r="N249" s="18">
        <f>IF(B249="","",YEAR(B249))</f>
        <v/>
      </c>
    </row>
    <row r="250">
      <c r="A250" s="18">
        <f>IF(B250="","",ROW()-5)</f>
        <v/>
      </c>
      <c r="B250" s="19" t="n"/>
      <c r="C250" s="20" t="n"/>
      <c r="D250" s="20" t="n"/>
      <c r="E250" s="20" t="n"/>
      <c r="F250" s="20" t="n"/>
      <c r="G250" s="21" t="n"/>
      <c r="H250" s="22" t="n"/>
      <c r="I250" s="23">
        <f>IF(G250="","",ROUND(G250/(1+N(H250)),2))</f>
        <v/>
      </c>
      <c r="J250" s="23">
        <f>IF(G250="","",G250-I250)</f>
        <v/>
      </c>
      <c r="K250" s="23">
        <f>IF(AND(G250&lt;&gt;"",E250="Einnahme",F250&lt;&gt;"USt-Zahllast/-Gutschrift (nicht ergebniswirksam)"),I250,"")</f>
        <v/>
      </c>
      <c r="L250" s="23">
        <f>IF(AND(G250&lt;&gt;"",E250="Ausgabe",F250&lt;&gt;"Anlagenkauf (Abschreibung über Anlagenverzeichnis)",F250&lt;&gt;"USt-Zahllast/-Gutschrift (nicht ergebniswirksam)"),I250,"")</f>
        <v/>
      </c>
      <c r="M250" s="18">
        <f>IF(B250="","",MONTH(B250))</f>
        <v/>
      </c>
      <c r="N250" s="18">
        <f>IF(B250="","",YEAR(B250))</f>
        <v/>
      </c>
    </row>
    <row r="251">
      <c r="A251" s="18">
        <f>IF(B251="","",ROW()-5)</f>
        <v/>
      </c>
      <c r="B251" s="19" t="n"/>
      <c r="C251" s="20" t="n"/>
      <c r="D251" s="20" t="n"/>
      <c r="E251" s="20" t="n"/>
      <c r="F251" s="20" t="n"/>
      <c r="G251" s="21" t="n"/>
      <c r="H251" s="22" t="n"/>
      <c r="I251" s="23">
        <f>IF(G251="","",ROUND(G251/(1+N(H251)),2))</f>
        <v/>
      </c>
      <c r="J251" s="23">
        <f>IF(G251="","",G251-I251)</f>
        <v/>
      </c>
      <c r="K251" s="23">
        <f>IF(AND(G251&lt;&gt;"",E251="Einnahme",F251&lt;&gt;"USt-Zahllast/-Gutschrift (nicht ergebniswirksam)"),I251,"")</f>
        <v/>
      </c>
      <c r="L251" s="23">
        <f>IF(AND(G251&lt;&gt;"",E251="Ausgabe",F251&lt;&gt;"Anlagenkauf (Abschreibung über Anlagenverzeichnis)",F251&lt;&gt;"USt-Zahllast/-Gutschrift (nicht ergebniswirksam)"),I251,"")</f>
        <v/>
      </c>
      <c r="M251" s="18">
        <f>IF(B251="","",MONTH(B251))</f>
        <v/>
      </c>
      <c r="N251" s="18">
        <f>IF(B251="","",YEAR(B251))</f>
        <v/>
      </c>
    </row>
    <row r="252">
      <c r="A252" s="18">
        <f>IF(B252="","",ROW()-5)</f>
        <v/>
      </c>
      <c r="B252" s="19" t="n"/>
      <c r="C252" s="20" t="n"/>
      <c r="D252" s="20" t="n"/>
      <c r="E252" s="20" t="n"/>
      <c r="F252" s="20" t="n"/>
      <c r="G252" s="21" t="n"/>
      <c r="H252" s="22" t="n"/>
      <c r="I252" s="23">
        <f>IF(G252="","",ROUND(G252/(1+N(H252)),2))</f>
        <v/>
      </c>
      <c r="J252" s="23">
        <f>IF(G252="","",G252-I252)</f>
        <v/>
      </c>
      <c r="K252" s="23">
        <f>IF(AND(G252&lt;&gt;"",E252="Einnahme",F252&lt;&gt;"USt-Zahllast/-Gutschrift (nicht ergebniswirksam)"),I252,"")</f>
        <v/>
      </c>
      <c r="L252" s="23">
        <f>IF(AND(G252&lt;&gt;"",E252="Ausgabe",F252&lt;&gt;"Anlagenkauf (Abschreibung über Anlagenverzeichnis)",F252&lt;&gt;"USt-Zahllast/-Gutschrift (nicht ergebniswirksam)"),I252,"")</f>
        <v/>
      </c>
      <c r="M252" s="18">
        <f>IF(B252="","",MONTH(B252))</f>
        <v/>
      </c>
      <c r="N252" s="18">
        <f>IF(B252="","",YEAR(B252))</f>
        <v/>
      </c>
    </row>
    <row r="253">
      <c r="A253" s="18">
        <f>IF(B253="","",ROW()-5)</f>
        <v/>
      </c>
      <c r="B253" s="19" t="n"/>
      <c r="C253" s="20" t="n"/>
      <c r="D253" s="20" t="n"/>
      <c r="E253" s="20" t="n"/>
      <c r="F253" s="20" t="n"/>
      <c r="G253" s="21" t="n"/>
      <c r="H253" s="22" t="n"/>
      <c r="I253" s="23">
        <f>IF(G253="","",ROUND(G253/(1+N(H253)),2))</f>
        <v/>
      </c>
      <c r="J253" s="23">
        <f>IF(G253="","",G253-I253)</f>
        <v/>
      </c>
      <c r="K253" s="23">
        <f>IF(AND(G253&lt;&gt;"",E253="Einnahme",F253&lt;&gt;"USt-Zahllast/-Gutschrift (nicht ergebniswirksam)"),I253,"")</f>
        <v/>
      </c>
      <c r="L253" s="23">
        <f>IF(AND(G253&lt;&gt;"",E253="Ausgabe",F253&lt;&gt;"Anlagenkauf (Abschreibung über Anlagenverzeichnis)",F253&lt;&gt;"USt-Zahllast/-Gutschrift (nicht ergebniswirksam)"),I253,"")</f>
        <v/>
      </c>
      <c r="M253" s="18">
        <f>IF(B253="","",MONTH(B253))</f>
        <v/>
      </c>
      <c r="N253" s="18">
        <f>IF(B253="","",YEAR(B253))</f>
        <v/>
      </c>
    </row>
    <row r="254">
      <c r="A254" s="18">
        <f>IF(B254="","",ROW()-5)</f>
        <v/>
      </c>
      <c r="B254" s="19" t="n"/>
      <c r="C254" s="20" t="n"/>
      <c r="D254" s="20" t="n"/>
      <c r="E254" s="20" t="n"/>
      <c r="F254" s="20" t="n"/>
      <c r="G254" s="21" t="n"/>
      <c r="H254" s="22" t="n"/>
      <c r="I254" s="23">
        <f>IF(G254="","",ROUND(G254/(1+N(H254)),2))</f>
        <v/>
      </c>
      <c r="J254" s="23">
        <f>IF(G254="","",G254-I254)</f>
        <v/>
      </c>
      <c r="K254" s="23">
        <f>IF(AND(G254&lt;&gt;"",E254="Einnahme",F254&lt;&gt;"USt-Zahllast/-Gutschrift (nicht ergebniswirksam)"),I254,"")</f>
        <v/>
      </c>
      <c r="L254" s="23">
        <f>IF(AND(G254&lt;&gt;"",E254="Ausgabe",F254&lt;&gt;"Anlagenkauf (Abschreibung über Anlagenverzeichnis)",F254&lt;&gt;"USt-Zahllast/-Gutschrift (nicht ergebniswirksam)"),I254,"")</f>
        <v/>
      </c>
      <c r="M254" s="18">
        <f>IF(B254="","",MONTH(B254))</f>
        <v/>
      </c>
      <c r="N254" s="18">
        <f>IF(B254="","",YEAR(B254))</f>
        <v/>
      </c>
    </row>
    <row r="255">
      <c r="A255" s="18">
        <f>IF(B255="","",ROW()-5)</f>
        <v/>
      </c>
      <c r="B255" s="19" t="n"/>
      <c r="C255" s="20" t="n"/>
      <c r="D255" s="20" t="n"/>
      <c r="E255" s="20" t="n"/>
      <c r="F255" s="20" t="n"/>
      <c r="G255" s="21" t="n"/>
      <c r="H255" s="22" t="n"/>
      <c r="I255" s="23">
        <f>IF(G255="","",ROUND(G255/(1+N(H255)),2))</f>
        <v/>
      </c>
      <c r="J255" s="23">
        <f>IF(G255="","",G255-I255)</f>
        <v/>
      </c>
      <c r="K255" s="23">
        <f>IF(AND(G255&lt;&gt;"",E255="Einnahme",F255&lt;&gt;"USt-Zahllast/-Gutschrift (nicht ergebniswirksam)"),I255,"")</f>
        <v/>
      </c>
      <c r="L255" s="23">
        <f>IF(AND(G255&lt;&gt;"",E255="Ausgabe",F255&lt;&gt;"Anlagenkauf (Abschreibung über Anlagenverzeichnis)",F255&lt;&gt;"USt-Zahllast/-Gutschrift (nicht ergebniswirksam)"),I255,"")</f>
        <v/>
      </c>
      <c r="M255" s="18">
        <f>IF(B255="","",MONTH(B255))</f>
        <v/>
      </c>
      <c r="N255" s="18">
        <f>IF(B255="","",YEAR(B255))</f>
        <v/>
      </c>
    </row>
    <row r="256">
      <c r="A256" s="18">
        <f>IF(B256="","",ROW()-5)</f>
        <v/>
      </c>
      <c r="B256" s="19" t="n"/>
      <c r="C256" s="20" t="n"/>
      <c r="D256" s="20" t="n"/>
      <c r="E256" s="20" t="n"/>
      <c r="F256" s="20" t="n"/>
      <c r="G256" s="21" t="n"/>
      <c r="H256" s="22" t="n"/>
      <c r="I256" s="23">
        <f>IF(G256="","",ROUND(G256/(1+N(H256)),2))</f>
        <v/>
      </c>
      <c r="J256" s="23">
        <f>IF(G256="","",G256-I256)</f>
        <v/>
      </c>
      <c r="K256" s="23">
        <f>IF(AND(G256&lt;&gt;"",E256="Einnahme",F256&lt;&gt;"USt-Zahllast/-Gutschrift (nicht ergebniswirksam)"),I256,"")</f>
        <v/>
      </c>
      <c r="L256" s="23">
        <f>IF(AND(G256&lt;&gt;"",E256="Ausgabe",F256&lt;&gt;"Anlagenkauf (Abschreibung über Anlagenverzeichnis)",F256&lt;&gt;"USt-Zahllast/-Gutschrift (nicht ergebniswirksam)"),I256,"")</f>
        <v/>
      </c>
      <c r="M256" s="18">
        <f>IF(B256="","",MONTH(B256))</f>
        <v/>
      </c>
      <c r="N256" s="18">
        <f>IF(B256="","",YEAR(B256))</f>
        <v/>
      </c>
    </row>
    <row r="257">
      <c r="A257" s="18">
        <f>IF(B257="","",ROW()-5)</f>
        <v/>
      </c>
      <c r="B257" s="19" t="n"/>
      <c r="C257" s="20" t="n"/>
      <c r="D257" s="20" t="n"/>
      <c r="E257" s="20" t="n"/>
      <c r="F257" s="20" t="n"/>
      <c r="G257" s="21" t="n"/>
      <c r="H257" s="22" t="n"/>
      <c r="I257" s="23">
        <f>IF(G257="","",ROUND(G257/(1+N(H257)),2))</f>
        <v/>
      </c>
      <c r="J257" s="23">
        <f>IF(G257="","",G257-I257)</f>
        <v/>
      </c>
      <c r="K257" s="23">
        <f>IF(AND(G257&lt;&gt;"",E257="Einnahme",F257&lt;&gt;"USt-Zahllast/-Gutschrift (nicht ergebniswirksam)"),I257,"")</f>
        <v/>
      </c>
      <c r="L257" s="23">
        <f>IF(AND(G257&lt;&gt;"",E257="Ausgabe",F257&lt;&gt;"Anlagenkauf (Abschreibung über Anlagenverzeichnis)",F257&lt;&gt;"USt-Zahllast/-Gutschrift (nicht ergebniswirksam)"),I257,"")</f>
        <v/>
      </c>
      <c r="M257" s="18">
        <f>IF(B257="","",MONTH(B257))</f>
        <v/>
      </c>
      <c r="N257" s="18">
        <f>IF(B257="","",YEAR(B257))</f>
        <v/>
      </c>
    </row>
    <row r="258">
      <c r="A258" s="18">
        <f>IF(B258="","",ROW()-5)</f>
        <v/>
      </c>
      <c r="B258" s="19" t="n"/>
      <c r="C258" s="20" t="n"/>
      <c r="D258" s="20" t="n"/>
      <c r="E258" s="20" t="n"/>
      <c r="F258" s="20" t="n"/>
      <c r="G258" s="21" t="n"/>
      <c r="H258" s="22" t="n"/>
      <c r="I258" s="23">
        <f>IF(G258="","",ROUND(G258/(1+N(H258)),2))</f>
        <v/>
      </c>
      <c r="J258" s="23">
        <f>IF(G258="","",G258-I258)</f>
        <v/>
      </c>
      <c r="K258" s="23">
        <f>IF(AND(G258&lt;&gt;"",E258="Einnahme",F258&lt;&gt;"USt-Zahllast/-Gutschrift (nicht ergebniswirksam)"),I258,"")</f>
        <v/>
      </c>
      <c r="L258" s="23">
        <f>IF(AND(G258&lt;&gt;"",E258="Ausgabe",F258&lt;&gt;"Anlagenkauf (Abschreibung über Anlagenverzeichnis)",F258&lt;&gt;"USt-Zahllast/-Gutschrift (nicht ergebniswirksam)"),I258,"")</f>
        <v/>
      </c>
      <c r="M258" s="18">
        <f>IF(B258="","",MONTH(B258))</f>
        <v/>
      </c>
      <c r="N258" s="18">
        <f>IF(B258="","",YEAR(B258))</f>
        <v/>
      </c>
    </row>
    <row r="259">
      <c r="A259" s="18">
        <f>IF(B259="","",ROW()-5)</f>
        <v/>
      </c>
      <c r="B259" s="19" t="n"/>
      <c r="C259" s="20" t="n"/>
      <c r="D259" s="20" t="n"/>
      <c r="E259" s="20" t="n"/>
      <c r="F259" s="20" t="n"/>
      <c r="G259" s="21" t="n"/>
      <c r="H259" s="22" t="n"/>
      <c r="I259" s="23">
        <f>IF(G259="","",ROUND(G259/(1+N(H259)),2))</f>
        <v/>
      </c>
      <c r="J259" s="23">
        <f>IF(G259="","",G259-I259)</f>
        <v/>
      </c>
      <c r="K259" s="23">
        <f>IF(AND(G259&lt;&gt;"",E259="Einnahme",F259&lt;&gt;"USt-Zahllast/-Gutschrift (nicht ergebniswirksam)"),I259,"")</f>
        <v/>
      </c>
      <c r="L259" s="23">
        <f>IF(AND(G259&lt;&gt;"",E259="Ausgabe",F259&lt;&gt;"Anlagenkauf (Abschreibung über Anlagenverzeichnis)",F259&lt;&gt;"USt-Zahllast/-Gutschrift (nicht ergebniswirksam)"),I259,"")</f>
        <v/>
      </c>
      <c r="M259" s="18">
        <f>IF(B259="","",MONTH(B259))</f>
        <v/>
      </c>
      <c r="N259" s="18">
        <f>IF(B259="","",YEAR(B259))</f>
        <v/>
      </c>
    </row>
    <row r="260">
      <c r="A260" s="18">
        <f>IF(B260="","",ROW()-5)</f>
        <v/>
      </c>
      <c r="B260" s="19" t="n"/>
      <c r="C260" s="20" t="n"/>
      <c r="D260" s="20" t="n"/>
      <c r="E260" s="20" t="n"/>
      <c r="F260" s="20" t="n"/>
      <c r="G260" s="21" t="n"/>
      <c r="H260" s="22" t="n"/>
      <c r="I260" s="23">
        <f>IF(G260="","",ROUND(G260/(1+N(H260)),2))</f>
        <v/>
      </c>
      <c r="J260" s="23">
        <f>IF(G260="","",G260-I260)</f>
        <v/>
      </c>
      <c r="K260" s="23">
        <f>IF(AND(G260&lt;&gt;"",E260="Einnahme",F260&lt;&gt;"USt-Zahllast/-Gutschrift (nicht ergebniswirksam)"),I260,"")</f>
        <v/>
      </c>
      <c r="L260" s="23">
        <f>IF(AND(G260&lt;&gt;"",E260="Ausgabe",F260&lt;&gt;"Anlagenkauf (Abschreibung über Anlagenverzeichnis)",F260&lt;&gt;"USt-Zahllast/-Gutschrift (nicht ergebniswirksam)"),I260,"")</f>
        <v/>
      </c>
      <c r="M260" s="18">
        <f>IF(B260="","",MONTH(B260))</f>
        <v/>
      </c>
      <c r="N260" s="18">
        <f>IF(B260="","",YEAR(B260))</f>
        <v/>
      </c>
    </row>
    <row r="261">
      <c r="A261" s="18">
        <f>IF(B261="","",ROW()-5)</f>
        <v/>
      </c>
      <c r="B261" s="19" t="n"/>
      <c r="C261" s="20" t="n"/>
      <c r="D261" s="20" t="n"/>
      <c r="E261" s="20" t="n"/>
      <c r="F261" s="20" t="n"/>
      <c r="G261" s="21" t="n"/>
      <c r="H261" s="22" t="n"/>
      <c r="I261" s="23">
        <f>IF(G261="","",ROUND(G261/(1+N(H261)),2))</f>
        <v/>
      </c>
      <c r="J261" s="23">
        <f>IF(G261="","",G261-I261)</f>
        <v/>
      </c>
      <c r="K261" s="23">
        <f>IF(AND(G261&lt;&gt;"",E261="Einnahme",F261&lt;&gt;"USt-Zahllast/-Gutschrift (nicht ergebniswirksam)"),I261,"")</f>
        <v/>
      </c>
      <c r="L261" s="23">
        <f>IF(AND(G261&lt;&gt;"",E261="Ausgabe",F261&lt;&gt;"Anlagenkauf (Abschreibung über Anlagenverzeichnis)",F261&lt;&gt;"USt-Zahllast/-Gutschrift (nicht ergebniswirksam)"),I261,"")</f>
        <v/>
      </c>
      <c r="M261" s="18">
        <f>IF(B261="","",MONTH(B261))</f>
        <v/>
      </c>
      <c r="N261" s="18">
        <f>IF(B261="","",YEAR(B261))</f>
        <v/>
      </c>
    </row>
    <row r="262">
      <c r="A262" s="18">
        <f>IF(B262="","",ROW()-5)</f>
        <v/>
      </c>
      <c r="B262" s="19" t="n"/>
      <c r="C262" s="20" t="n"/>
      <c r="D262" s="20" t="n"/>
      <c r="E262" s="20" t="n"/>
      <c r="F262" s="20" t="n"/>
      <c r="G262" s="21" t="n"/>
      <c r="H262" s="22" t="n"/>
      <c r="I262" s="23">
        <f>IF(G262="","",ROUND(G262/(1+N(H262)),2))</f>
        <v/>
      </c>
      <c r="J262" s="23">
        <f>IF(G262="","",G262-I262)</f>
        <v/>
      </c>
      <c r="K262" s="23">
        <f>IF(AND(G262&lt;&gt;"",E262="Einnahme",F262&lt;&gt;"USt-Zahllast/-Gutschrift (nicht ergebniswirksam)"),I262,"")</f>
        <v/>
      </c>
      <c r="L262" s="23">
        <f>IF(AND(G262&lt;&gt;"",E262="Ausgabe",F262&lt;&gt;"Anlagenkauf (Abschreibung über Anlagenverzeichnis)",F262&lt;&gt;"USt-Zahllast/-Gutschrift (nicht ergebniswirksam)"),I262,"")</f>
        <v/>
      </c>
      <c r="M262" s="18">
        <f>IF(B262="","",MONTH(B262))</f>
        <v/>
      </c>
      <c r="N262" s="18">
        <f>IF(B262="","",YEAR(B262))</f>
        <v/>
      </c>
    </row>
    <row r="263">
      <c r="A263" s="18">
        <f>IF(B263="","",ROW()-5)</f>
        <v/>
      </c>
      <c r="B263" s="19" t="n"/>
      <c r="C263" s="20" t="n"/>
      <c r="D263" s="20" t="n"/>
      <c r="E263" s="20" t="n"/>
      <c r="F263" s="20" t="n"/>
      <c r="G263" s="21" t="n"/>
      <c r="H263" s="22" t="n"/>
      <c r="I263" s="23">
        <f>IF(G263="","",ROUND(G263/(1+N(H263)),2))</f>
        <v/>
      </c>
      <c r="J263" s="23">
        <f>IF(G263="","",G263-I263)</f>
        <v/>
      </c>
      <c r="K263" s="23">
        <f>IF(AND(G263&lt;&gt;"",E263="Einnahme",F263&lt;&gt;"USt-Zahllast/-Gutschrift (nicht ergebniswirksam)"),I263,"")</f>
        <v/>
      </c>
      <c r="L263" s="23">
        <f>IF(AND(G263&lt;&gt;"",E263="Ausgabe",F263&lt;&gt;"Anlagenkauf (Abschreibung über Anlagenverzeichnis)",F263&lt;&gt;"USt-Zahllast/-Gutschrift (nicht ergebniswirksam)"),I263,"")</f>
        <v/>
      </c>
      <c r="M263" s="18">
        <f>IF(B263="","",MONTH(B263))</f>
        <v/>
      </c>
      <c r="N263" s="18">
        <f>IF(B263="","",YEAR(B263))</f>
        <v/>
      </c>
    </row>
    <row r="264">
      <c r="A264" s="18">
        <f>IF(B264="","",ROW()-5)</f>
        <v/>
      </c>
      <c r="B264" s="19" t="n"/>
      <c r="C264" s="20" t="n"/>
      <c r="D264" s="20" t="n"/>
      <c r="E264" s="20" t="n"/>
      <c r="F264" s="20" t="n"/>
      <c r="G264" s="21" t="n"/>
      <c r="H264" s="22" t="n"/>
      <c r="I264" s="23">
        <f>IF(G264="","",ROUND(G264/(1+N(H264)),2))</f>
        <v/>
      </c>
      <c r="J264" s="23">
        <f>IF(G264="","",G264-I264)</f>
        <v/>
      </c>
      <c r="K264" s="23">
        <f>IF(AND(G264&lt;&gt;"",E264="Einnahme",F264&lt;&gt;"USt-Zahllast/-Gutschrift (nicht ergebniswirksam)"),I264,"")</f>
        <v/>
      </c>
      <c r="L264" s="23">
        <f>IF(AND(G264&lt;&gt;"",E264="Ausgabe",F264&lt;&gt;"Anlagenkauf (Abschreibung über Anlagenverzeichnis)",F264&lt;&gt;"USt-Zahllast/-Gutschrift (nicht ergebniswirksam)"),I264,"")</f>
        <v/>
      </c>
      <c r="M264" s="18">
        <f>IF(B264="","",MONTH(B264))</f>
        <v/>
      </c>
      <c r="N264" s="18">
        <f>IF(B264="","",YEAR(B264))</f>
        <v/>
      </c>
    </row>
    <row r="265">
      <c r="A265" s="18">
        <f>IF(B265="","",ROW()-5)</f>
        <v/>
      </c>
      <c r="B265" s="19" t="n"/>
      <c r="C265" s="20" t="n"/>
      <c r="D265" s="20" t="n"/>
      <c r="E265" s="20" t="n"/>
      <c r="F265" s="20" t="n"/>
      <c r="G265" s="21" t="n"/>
      <c r="H265" s="22" t="n"/>
      <c r="I265" s="23">
        <f>IF(G265="","",ROUND(G265/(1+N(H265)),2))</f>
        <v/>
      </c>
      <c r="J265" s="23">
        <f>IF(G265="","",G265-I265)</f>
        <v/>
      </c>
      <c r="K265" s="23">
        <f>IF(AND(G265&lt;&gt;"",E265="Einnahme",F265&lt;&gt;"USt-Zahllast/-Gutschrift (nicht ergebniswirksam)"),I265,"")</f>
        <v/>
      </c>
      <c r="L265" s="23">
        <f>IF(AND(G265&lt;&gt;"",E265="Ausgabe",F265&lt;&gt;"Anlagenkauf (Abschreibung über Anlagenverzeichnis)",F265&lt;&gt;"USt-Zahllast/-Gutschrift (nicht ergebniswirksam)"),I265,"")</f>
        <v/>
      </c>
      <c r="M265" s="18">
        <f>IF(B265="","",MONTH(B265))</f>
        <v/>
      </c>
      <c r="N265" s="18">
        <f>IF(B265="","",YEAR(B265))</f>
        <v/>
      </c>
    </row>
    <row r="266">
      <c r="A266" s="18">
        <f>IF(B266="","",ROW()-5)</f>
        <v/>
      </c>
      <c r="B266" s="19" t="n"/>
      <c r="C266" s="20" t="n"/>
      <c r="D266" s="20" t="n"/>
      <c r="E266" s="20" t="n"/>
      <c r="F266" s="20" t="n"/>
      <c r="G266" s="21" t="n"/>
      <c r="H266" s="22" t="n"/>
      <c r="I266" s="23">
        <f>IF(G266="","",ROUND(G266/(1+N(H266)),2))</f>
        <v/>
      </c>
      <c r="J266" s="23">
        <f>IF(G266="","",G266-I266)</f>
        <v/>
      </c>
      <c r="K266" s="23">
        <f>IF(AND(G266&lt;&gt;"",E266="Einnahme",F266&lt;&gt;"USt-Zahllast/-Gutschrift (nicht ergebniswirksam)"),I266,"")</f>
        <v/>
      </c>
      <c r="L266" s="23">
        <f>IF(AND(G266&lt;&gt;"",E266="Ausgabe",F266&lt;&gt;"Anlagenkauf (Abschreibung über Anlagenverzeichnis)",F266&lt;&gt;"USt-Zahllast/-Gutschrift (nicht ergebniswirksam)"),I266,"")</f>
        <v/>
      </c>
      <c r="M266" s="18">
        <f>IF(B266="","",MONTH(B266))</f>
        <v/>
      </c>
      <c r="N266" s="18">
        <f>IF(B266="","",YEAR(B266))</f>
        <v/>
      </c>
    </row>
    <row r="267">
      <c r="A267" s="18">
        <f>IF(B267="","",ROW()-5)</f>
        <v/>
      </c>
      <c r="B267" s="19" t="n"/>
      <c r="C267" s="20" t="n"/>
      <c r="D267" s="20" t="n"/>
      <c r="E267" s="20" t="n"/>
      <c r="F267" s="20" t="n"/>
      <c r="G267" s="21" t="n"/>
      <c r="H267" s="22" t="n"/>
      <c r="I267" s="23">
        <f>IF(G267="","",ROUND(G267/(1+N(H267)),2))</f>
        <v/>
      </c>
      <c r="J267" s="23">
        <f>IF(G267="","",G267-I267)</f>
        <v/>
      </c>
      <c r="K267" s="23">
        <f>IF(AND(G267&lt;&gt;"",E267="Einnahme",F267&lt;&gt;"USt-Zahllast/-Gutschrift (nicht ergebniswirksam)"),I267,"")</f>
        <v/>
      </c>
      <c r="L267" s="23">
        <f>IF(AND(G267&lt;&gt;"",E267="Ausgabe",F267&lt;&gt;"Anlagenkauf (Abschreibung über Anlagenverzeichnis)",F267&lt;&gt;"USt-Zahllast/-Gutschrift (nicht ergebniswirksam)"),I267,"")</f>
        <v/>
      </c>
      <c r="M267" s="18">
        <f>IF(B267="","",MONTH(B267))</f>
        <v/>
      </c>
      <c r="N267" s="18">
        <f>IF(B267="","",YEAR(B267))</f>
        <v/>
      </c>
    </row>
    <row r="268">
      <c r="A268" s="18">
        <f>IF(B268="","",ROW()-5)</f>
        <v/>
      </c>
      <c r="B268" s="19" t="n"/>
      <c r="C268" s="20" t="n"/>
      <c r="D268" s="20" t="n"/>
      <c r="E268" s="20" t="n"/>
      <c r="F268" s="20" t="n"/>
      <c r="G268" s="21" t="n"/>
      <c r="H268" s="22" t="n"/>
      <c r="I268" s="23">
        <f>IF(G268="","",ROUND(G268/(1+N(H268)),2))</f>
        <v/>
      </c>
      <c r="J268" s="23">
        <f>IF(G268="","",G268-I268)</f>
        <v/>
      </c>
      <c r="K268" s="23">
        <f>IF(AND(G268&lt;&gt;"",E268="Einnahme",F268&lt;&gt;"USt-Zahllast/-Gutschrift (nicht ergebniswirksam)"),I268,"")</f>
        <v/>
      </c>
      <c r="L268" s="23">
        <f>IF(AND(G268&lt;&gt;"",E268="Ausgabe",F268&lt;&gt;"Anlagenkauf (Abschreibung über Anlagenverzeichnis)",F268&lt;&gt;"USt-Zahllast/-Gutschrift (nicht ergebniswirksam)"),I268,"")</f>
        <v/>
      </c>
      <c r="M268" s="18">
        <f>IF(B268="","",MONTH(B268))</f>
        <v/>
      </c>
      <c r="N268" s="18">
        <f>IF(B268="","",YEAR(B268))</f>
        <v/>
      </c>
    </row>
    <row r="269">
      <c r="A269" s="18">
        <f>IF(B269="","",ROW()-5)</f>
        <v/>
      </c>
      <c r="B269" s="19" t="n"/>
      <c r="C269" s="20" t="n"/>
      <c r="D269" s="20" t="n"/>
      <c r="E269" s="20" t="n"/>
      <c r="F269" s="20" t="n"/>
      <c r="G269" s="21" t="n"/>
      <c r="H269" s="22" t="n"/>
      <c r="I269" s="23">
        <f>IF(G269="","",ROUND(G269/(1+N(H269)),2))</f>
        <v/>
      </c>
      <c r="J269" s="23">
        <f>IF(G269="","",G269-I269)</f>
        <v/>
      </c>
      <c r="K269" s="23">
        <f>IF(AND(G269&lt;&gt;"",E269="Einnahme",F269&lt;&gt;"USt-Zahllast/-Gutschrift (nicht ergebniswirksam)"),I269,"")</f>
        <v/>
      </c>
      <c r="L269" s="23">
        <f>IF(AND(G269&lt;&gt;"",E269="Ausgabe",F269&lt;&gt;"Anlagenkauf (Abschreibung über Anlagenverzeichnis)",F269&lt;&gt;"USt-Zahllast/-Gutschrift (nicht ergebniswirksam)"),I269,"")</f>
        <v/>
      </c>
      <c r="M269" s="18">
        <f>IF(B269="","",MONTH(B269))</f>
        <v/>
      </c>
      <c r="N269" s="18">
        <f>IF(B269="","",YEAR(B269))</f>
        <v/>
      </c>
    </row>
    <row r="270">
      <c r="A270" s="18">
        <f>IF(B270="","",ROW()-5)</f>
        <v/>
      </c>
      <c r="B270" s="19" t="n"/>
      <c r="C270" s="20" t="n"/>
      <c r="D270" s="20" t="n"/>
      <c r="E270" s="20" t="n"/>
      <c r="F270" s="20" t="n"/>
      <c r="G270" s="21" t="n"/>
      <c r="H270" s="22" t="n"/>
      <c r="I270" s="23">
        <f>IF(G270="","",ROUND(G270/(1+N(H270)),2))</f>
        <v/>
      </c>
      <c r="J270" s="23">
        <f>IF(G270="","",G270-I270)</f>
        <v/>
      </c>
      <c r="K270" s="23">
        <f>IF(AND(G270&lt;&gt;"",E270="Einnahme",F270&lt;&gt;"USt-Zahllast/-Gutschrift (nicht ergebniswirksam)"),I270,"")</f>
        <v/>
      </c>
      <c r="L270" s="23">
        <f>IF(AND(G270&lt;&gt;"",E270="Ausgabe",F270&lt;&gt;"Anlagenkauf (Abschreibung über Anlagenverzeichnis)",F270&lt;&gt;"USt-Zahllast/-Gutschrift (nicht ergebniswirksam)"),I270,"")</f>
        <v/>
      </c>
      <c r="M270" s="18">
        <f>IF(B270="","",MONTH(B270))</f>
        <v/>
      </c>
      <c r="N270" s="18">
        <f>IF(B270="","",YEAR(B270))</f>
        <v/>
      </c>
    </row>
    <row r="271">
      <c r="A271" s="18">
        <f>IF(B271="","",ROW()-5)</f>
        <v/>
      </c>
      <c r="B271" s="19" t="n"/>
      <c r="C271" s="20" t="n"/>
      <c r="D271" s="20" t="n"/>
      <c r="E271" s="20" t="n"/>
      <c r="F271" s="20" t="n"/>
      <c r="G271" s="21" t="n"/>
      <c r="H271" s="22" t="n"/>
      <c r="I271" s="23">
        <f>IF(G271="","",ROUND(G271/(1+N(H271)),2))</f>
        <v/>
      </c>
      <c r="J271" s="23">
        <f>IF(G271="","",G271-I271)</f>
        <v/>
      </c>
      <c r="K271" s="23">
        <f>IF(AND(G271&lt;&gt;"",E271="Einnahme",F271&lt;&gt;"USt-Zahllast/-Gutschrift (nicht ergebniswirksam)"),I271,"")</f>
        <v/>
      </c>
      <c r="L271" s="23">
        <f>IF(AND(G271&lt;&gt;"",E271="Ausgabe",F271&lt;&gt;"Anlagenkauf (Abschreibung über Anlagenverzeichnis)",F271&lt;&gt;"USt-Zahllast/-Gutschrift (nicht ergebniswirksam)"),I271,"")</f>
        <v/>
      </c>
      <c r="M271" s="18">
        <f>IF(B271="","",MONTH(B271))</f>
        <v/>
      </c>
      <c r="N271" s="18">
        <f>IF(B271="","",YEAR(B271))</f>
        <v/>
      </c>
    </row>
    <row r="272">
      <c r="A272" s="18">
        <f>IF(B272="","",ROW()-5)</f>
        <v/>
      </c>
      <c r="B272" s="19" t="n"/>
      <c r="C272" s="20" t="n"/>
      <c r="D272" s="20" t="n"/>
      <c r="E272" s="20" t="n"/>
      <c r="F272" s="20" t="n"/>
      <c r="G272" s="21" t="n"/>
      <c r="H272" s="22" t="n"/>
      <c r="I272" s="23">
        <f>IF(G272="","",ROUND(G272/(1+N(H272)),2))</f>
        <v/>
      </c>
      <c r="J272" s="23">
        <f>IF(G272="","",G272-I272)</f>
        <v/>
      </c>
      <c r="K272" s="23">
        <f>IF(AND(G272&lt;&gt;"",E272="Einnahme",F272&lt;&gt;"USt-Zahllast/-Gutschrift (nicht ergebniswirksam)"),I272,"")</f>
        <v/>
      </c>
      <c r="L272" s="23">
        <f>IF(AND(G272&lt;&gt;"",E272="Ausgabe",F272&lt;&gt;"Anlagenkauf (Abschreibung über Anlagenverzeichnis)",F272&lt;&gt;"USt-Zahllast/-Gutschrift (nicht ergebniswirksam)"),I272,"")</f>
        <v/>
      </c>
      <c r="M272" s="18">
        <f>IF(B272="","",MONTH(B272))</f>
        <v/>
      </c>
      <c r="N272" s="18">
        <f>IF(B272="","",YEAR(B272))</f>
        <v/>
      </c>
    </row>
    <row r="273">
      <c r="A273" s="18">
        <f>IF(B273="","",ROW()-5)</f>
        <v/>
      </c>
      <c r="B273" s="19" t="n"/>
      <c r="C273" s="20" t="n"/>
      <c r="D273" s="20" t="n"/>
      <c r="E273" s="20" t="n"/>
      <c r="F273" s="20" t="n"/>
      <c r="G273" s="21" t="n"/>
      <c r="H273" s="22" t="n"/>
      <c r="I273" s="23">
        <f>IF(G273="","",ROUND(G273/(1+N(H273)),2))</f>
        <v/>
      </c>
      <c r="J273" s="23">
        <f>IF(G273="","",G273-I273)</f>
        <v/>
      </c>
      <c r="K273" s="23">
        <f>IF(AND(G273&lt;&gt;"",E273="Einnahme",F273&lt;&gt;"USt-Zahllast/-Gutschrift (nicht ergebniswirksam)"),I273,"")</f>
        <v/>
      </c>
      <c r="L273" s="23">
        <f>IF(AND(G273&lt;&gt;"",E273="Ausgabe",F273&lt;&gt;"Anlagenkauf (Abschreibung über Anlagenverzeichnis)",F273&lt;&gt;"USt-Zahllast/-Gutschrift (nicht ergebniswirksam)"),I273,"")</f>
        <v/>
      </c>
      <c r="M273" s="18">
        <f>IF(B273="","",MONTH(B273))</f>
        <v/>
      </c>
      <c r="N273" s="18">
        <f>IF(B273="","",YEAR(B273))</f>
        <v/>
      </c>
    </row>
    <row r="274">
      <c r="A274" s="18">
        <f>IF(B274="","",ROW()-5)</f>
        <v/>
      </c>
      <c r="B274" s="19" t="n"/>
      <c r="C274" s="20" t="n"/>
      <c r="D274" s="20" t="n"/>
      <c r="E274" s="20" t="n"/>
      <c r="F274" s="20" t="n"/>
      <c r="G274" s="21" t="n"/>
      <c r="H274" s="22" t="n"/>
      <c r="I274" s="23">
        <f>IF(G274="","",ROUND(G274/(1+N(H274)),2))</f>
        <v/>
      </c>
      <c r="J274" s="23">
        <f>IF(G274="","",G274-I274)</f>
        <v/>
      </c>
      <c r="K274" s="23">
        <f>IF(AND(G274&lt;&gt;"",E274="Einnahme",F274&lt;&gt;"USt-Zahllast/-Gutschrift (nicht ergebniswirksam)"),I274,"")</f>
        <v/>
      </c>
      <c r="L274" s="23">
        <f>IF(AND(G274&lt;&gt;"",E274="Ausgabe",F274&lt;&gt;"Anlagenkauf (Abschreibung über Anlagenverzeichnis)",F274&lt;&gt;"USt-Zahllast/-Gutschrift (nicht ergebniswirksam)"),I274,"")</f>
        <v/>
      </c>
      <c r="M274" s="18">
        <f>IF(B274="","",MONTH(B274))</f>
        <v/>
      </c>
      <c r="N274" s="18">
        <f>IF(B274="","",YEAR(B274))</f>
        <v/>
      </c>
    </row>
    <row r="275">
      <c r="A275" s="18">
        <f>IF(B275="","",ROW()-5)</f>
        <v/>
      </c>
      <c r="B275" s="19" t="n"/>
      <c r="C275" s="20" t="n"/>
      <c r="D275" s="20" t="n"/>
      <c r="E275" s="20" t="n"/>
      <c r="F275" s="20" t="n"/>
      <c r="G275" s="21" t="n"/>
      <c r="H275" s="22" t="n"/>
      <c r="I275" s="23">
        <f>IF(G275="","",ROUND(G275/(1+N(H275)),2))</f>
        <v/>
      </c>
      <c r="J275" s="23">
        <f>IF(G275="","",G275-I275)</f>
        <v/>
      </c>
      <c r="K275" s="23">
        <f>IF(AND(G275&lt;&gt;"",E275="Einnahme",F275&lt;&gt;"USt-Zahllast/-Gutschrift (nicht ergebniswirksam)"),I275,"")</f>
        <v/>
      </c>
      <c r="L275" s="23">
        <f>IF(AND(G275&lt;&gt;"",E275="Ausgabe",F275&lt;&gt;"Anlagenkauf (Abschreibung über Anlagenverzeichnis)",F275&lt;&gt;"USt-Zahllast/-Gutschrift (nicht ergebniswirksam)"),I275,"")</f>
        <v/>
      </c>
      <c r="M275" s="18">
        <f>IF(B275="","",MONTH(B275))</f>
        <v/>
      </c>
      <c r="N275" s="18">
        <f>IF(B275="","",YEAR(B275))</f>
        <v/>
      </c>
    </row>
    <row r="276">
      <c r="A276" s="18">
        <f>IF(B276="","",ROW()-5)</f>
        <v/>
      </c>
      <c r="B276" s="19" t="n"/>
      <c r="C276" s="20" t="n"/>
      <c r="D276" s="20" t="n"/>
      <c r="E276" s="20" t="n"/>
      <c r="F276" s="20" t="n"/>
      <c r="G276" s="21" t="n"/>
      <c r="H276" s="22" t="n"/>
      <c r="I276" s="23">
        <f>IF(G276="","",ROUND(G276/(1+N(H276)),2))</f>
        <v/>
      </c>
      <c r="J276" s="23">
        <f>IF(G276="","",G276-I276)</f>
        <v/>
      </c>
      <c r="K276" s="23">
        <f>IF(AND(G276&lt;&gt;"",E276="Einnahme",F276&lt;&gt;"USt-Zahllast/-Gutschrift (nicht ergebniswirksam)"),I276,"")</f>
        <v/>
      </c>
      <c r="L276" s="23">
        <f>IF(AND(G276&lt;&gt;"",E276="Ausgabe",F276&lt;&gt;"Anlagenkauf (Abschreibung über Anlagenverzeichnis)",F276&lt;&gt;"USt-Zahllast/-Gutschrift (nicht ergebniswirksam)"),I276,"")</f>
        <v/>
      </c>
      <c r="M276" s="18">
        <f>IF(B276="","",MONTH(B276))</f>
        <v/>
      </c>
      <c r="N276" s="18">
        <f>IF(B276="","",YEAR(B276))</f>
        <v/>
      </c>
    </row>
    <row r="277">
      <c r="A277" s="18">
        <f>IF(B277="","",ROW()-5)</f>
        <v/>
      </c>
      <c r="B277" s="19" t="n"/>
      <c r="C277" s="20" t="n"/>
      <c r="D277" s="20" t="n"/>
      <c r="E277" s="20" t="n"/>
      <c r="F277" s="20" t="n"/>
      <c r="G277" s="21" t="n"/>
      <c r="H277" s="22" t="n"/>
      <c r="I277" s="23">
        <f>IF(G277="","",ROUND(G277/(1+N(H277)),2))</f>
        <v/>
      </c>
      <c r="J277" s="23">
        <f>IF(G277="","",G277-I277)</f>
        <v/>
      </c>
      <c r="K277" s="23">
        <f>IF(AND(G277&lt;&gt;"",E277="Einnahme",F277&lt;&gt;"USt-Zahllast/-Gutschrift (nicht ergebniswirksam)"),I277,"")</f>
        <v/>
      </c>
      <c r="L277" s="23">
        <f>IF(AND(G277&lt;&gt;"",E277="Ausgabe",F277&lt;&gt;"Anlagenkauf (Abschreibung über Anlagenverzeichnis)",F277&lt;&gt;"USt-Zahllast/-Gutschrift (nicht ergebniswirksam)"),I277,"")</f>
        <v/>
      </c>
      <c r="M277" s="18">
        <f>IF(B277="","",MONTH(B277))</f>
        <v/>
      </c>
      <c r="N277" s="18">
        <f>IF(B277="","",YEAR(B277))</f>
        <v/>
      </c>
    </row>
    <row r="278">
      <c r="A278" s="18">
        <f>IF(B278="","",ROW()-5)</f>
        <v/>
      </c>
      <c r="B278" s="19" t="n"/>
      <c r="C278" s="20" t="n"/>
      <c r="D278" s="20" t="n"/>
      <c r="E278" s="20" t="n"/>
      <c r="F278" s="20" t="n"/>
      <c r="G278" s="21" t="n"/>
      <c r="H278" s="22" t="n"/>
      <c r="I278" s="23">
        <f>IF(G278="","",ROUND(G278/(1+N(H278)),2))</f>
        <v/>
      </c>
      <c r="J278" s="23">
        <f>IF(G278="","",G278-I278)</f>
        <v/>
      </c>
      <c r="K278" s="23">
        <f>IF(AND(G278&lt;&gt;"",E278="Einnahme",F278&lt;&gt;"USt-Zahllast/-Gutschrift (nicht ergebniswirksam)"),I278,"")</f>
        <v/>
      </c>
      <c r="L278" s="23">
        <f>IF(AND(G278&lt;&gt;"",E278="Ausgabe",F278&lt;&gt;"Anlagenkauf (Abschreibung über Anlagenverzeichnis)",F278&lt;&gt;"USt-Zahllast/-Gutschrift (nicht ergebniswirksam)"),I278,"")</f>
        <v/>
      </c>
      <c r="M278" s="18">
        <f>IF(B278="","",MONTH(B278))</f>
        <v/>
      </c>
      <c r="N278" s="18">
        <f>IF(B278="","",YEAR(B278))</f>
        <v/>
      </c>
    </row>
    <row r="279">
      <c r="A279" s="18">
        <f>IF(B279="","",ROW()-5)</f>
        <v/>
      </c>
      <c r="B279" s="19" t="n"/>
      <c r="C279" s="20" t="n"/>
      <c r="D279" s="20" t="n"/>
      <c r="E279" s="20" t="n"/>
      <c r="F279" s="20" t="n"/>
      <c r="G279" s="21" t="n"/>
      <c r="H279" s="22" t="n"/>
      <c r="I279" s="23">
        <f>IF(G279="","",ROUND(G279/(1+N(H279)),2))</f>
        <v/>
      </c>
      <c r="J279" s="23">
        <f>IF(G279="","",G279-I279)</f>
        <v/>
      </c>
      <c r="K279" s="23">
        <f>IF(AND(G279&lt;&gt;"",E279="Einnahme",F279&lt;&gt;"USt-Zahllast/-Gutschrift (nicht ergebniswirksam)"),I279,"")</f>
        <v/>
      </c>
      <c r="L279" s="23">
        <f>IF(AND(G279&lt;&gt;"",E279="Ausgabe",F279&lt;&gt;"Anlagenkauf (Abschreibung über Anlagenverzeichnis)",F279&lt;&gt;"USt-Zahllast/-Gutschrift (nicht ergebniswirksam)"),I279,"")</f>
        <v/>
      </c>
      <c r="M279" s="18">
        <f>IF(B279="","",MONTH(B279))</f>
        <v/>
      </c>
      <c r="N279" s="18">
        <f>IF(B279="","",YEAR(B279))</f>
        <v/>
      </c>
    </row>
    <row r="280">
      <c r="A280" s="18">
        <f>IF(B280="","",ROW()-5)</f>
        <v/>
      </c>
      <c r="B280" s="19" t="n"/>
      <c r="C280" s="20" t="n"/>
      <c r="D280" s="20" t="n"/>
      <c r="E280" s="20" t="n"/>
      <c r="F280" s="20" t="n"/>
      <c r="G280" s="21" t="n"/>
      <c r="H280" s="22" t="n"/>
      <c r="I280" s="23">
        <f>IF(G280="","",ROUND(G280/(1+N(H280)),2))</f>
        <v/>
      </c>
      <c r="J280" s="23">
        <f>IF(G280="","",G280-I280)</f>
        <v/>
      </c>
      <c r="K280" s="23">
        <f>IF(AND(G280&lt;&gt;"",E280="Einnahme",F280&lt;&gt;"USt-Zahllast/-Gutschrift (nicht ergebniswirksam)"),I280,"")</f>
        <v/>
      </c>
      <c r="L280" s="23">
        <f>IF(AND(G280&lt;&gt;"",E280="Ausgabe",F280&lt;&gt;"Anlagenkauf (Abschreibung über Anlagenverzeichnis)",F280&lt;&gt;"USt-Zahllast/-Gutschrift (nicht ergebniswirksam)"),I280,"")</f>
        <v/>
      </c>
      <c r="M280" s="18">
        <f>IF(B280="","",MONTH(B280))</f>
        <v/>
      </c>
      <c r="N280" s="18">
        <f>IF(B280="","",YEAR(B280))</f>
        <v/>
      </c>
    </row>
    <row r="281">
      <c r="A281" s="18">
        <f>IF(B281="","",ROW()-5)</f>
        <v/>
      </c>
      <c r="B281" s="19" t="n"/>
      <c r="C281" s="20" t="n"/>
      <c r="D281" s="20" t="n"/>
      <c r="E281" s="20" t="n"/>
      <c r="F281" s="20" t="n"/>
      <c r="G281" s="21" t="n"/>
      <c r="H281" s="22" t="n"/>
      <c r="I281" s="23">
        <f>IF(G281="","",ROUND(G281/(1+N(H281)),2))</f>
        <v/>
      </c>
      <c r="J281" s="23">
        <f>IF(G281="","",G281-I281)</f>
        <v/>
      </c>
      <c r="K281" s="23">
        <f>IF(AND(G281&lt;&gt;"",E281="Einnahme",F281&lt;&gt;"USt-Zahllast/-Gutschrift (nicht ergebniswirksam)"),I281,"")</f>
        <v/>
      </c>
      <c r="L281" s="23">
        <f>IF(AND(G281&lt;&gt;"",E281="Ausgabe",F281&lt;&gt;"Anlagenkauf (Abschreibung über Anlagenverzeichnis)",F281&lt;&gt;"USt-Zahllast/-Gutschrift (nicht ergebniswirksam)"),I281,"")</f>
        <v/>
      </c>
      <c r="M281" s="18">
        <f>IF(B281="","",MONTH(B281))</f>
        <v/>
      </c>
      <c r="N281" s="18">
        <f>IF(B281="","",YEAR(B281))</f>
        <v/>
      </c>
    </row>
    <row r="282">
      <c r="A282" s="18">
        <f>IF(B282="","",ROW()-5)</f>
        <v/>
      </c>
      <c r="B282" s="19" t="n"/>
      <c r="C282" s="20" t="n"/>
      <c r="D282" s="20" t="n"/>
      <c r="E282" s="20" t="n"/>
      <c r="F282" s="20" t="n"/>
      <c r="G282" s="21" t="n"/>
      <c r="H282" s="22" t="n"/>
      <c r="I282" s="23">
        <f>IF(G282="","",ROUND(G282/(1+N(H282)),2))</f>
        <v/>
      </c>
      <c r="J282" s="23">
        <f>IF(G282="","",G282-I282)</f>
        <v/>
      </c>
      <c r="K282" s="23">
        <f>IF(AND(G282&lt;&gt;"",E282="Einnahme",F282&lt;&gt;"USt-Zahllast/-Gutschrift (nicht ergebniswirksam)"),I282,"")</f>
        <v/>
      </c>
      <c r="L282" s="23">
        <f>IF(AND(G282&lt;&gt;"",E282="Ausgabe",F282&lt;&gt;"Anlagenkauf (Abschreibung über Anlagenverzeichnis)",F282&lt;&gt;"USt-Zahllast/-Gutschrift (nicht ergebniswirksam)"),I282,"")</f>
        <v/>
      </c>
      <c r="M282" s="18">
        <f>IF(B282="","",MONTH(B282))</f>
        <v/>
      </c>
      <c r="N282" s="18">
        <f>IF(B282="","",YEAR(B282))</f>
        <v/>
      </c>
    </row>
    <row r="283">
      <c r="A283" s="18">
        <f>IF(B283="","",ROW()-5)</f>
        <v/>
      </c>
      <c r="B283" s="19" t="n"/>
      <c r="C283" s="20" t="n"/>
      <c r="D283" s="20" t="n"/>
      <c r="E283" s="20" t="n"/>
      <c r="F283" s="20" t="n"/>
      <c r="G283" s="21" t="n"/>
      <c r="H283" s="22" t="n"/>
      <c r="I283" s="23">
        <f>IF(G283="","",ROUND(G283/(1+N(H283)),2))</f>
        <v/>
      </c>
      <c r="J283" s="23">
        <f>IF(G283="","",G283-I283)</f>
        <v/>
      </c>
      <c r="K283" s="23">
        <f>IF(AND(G283&lt;&gt;"",E283="Einnahme",F283&lt;&gt;"USt-Zahllast/-Gutschrift (nicht ergebniswirksam)"),I283,"")</f>
        <v/>
      </c>
      <c r="L283" s="23">
        <f>IF(AND(G283&lt;&gt;"",E283="Ausgabe",F283&lt;&gt;"Anlagenkauf (Abschreibung über Anlagenverzeichnis)",F283&lt;&gt;"USt-Zahllast/-Gutschrift (nicht ergebniswirksam)"),I283,"")</f>
        <v/>
      </c>
      <c r="M283" s="18">
        <f>IF(B283="","",MONTH(B283))</f>
        <v/>
      </c>
      <c r="N283" s="18">
        <f>IF(B283="","",YEAR(B283))</f>
        <v/>
      </c>
    </row>
    <row r="284">
      <c r="A284" s="18">
        <f>IF(B284="","",ROW()-5)</f>
        <v/>
      </c>
      <c r="B284" s="19" t="n"/>
      <c r="C284" s="20" t="n"/>
      <c r="D284" s="20" t="n"/>
      <c r="E284" s="20" t="n"/>
      <c r="F284" s="20" t="n"/>
      <c r="G284" s="21" t="n"/>
      <c r="H284" s="22" t="n"/>
      <c r="I284" s="23">
        <f>IF(G284="","",ROUND(G284/(1+N(H284)),2))</f>
        <v/>
      </c>
      <c r="J284" s="23">
        <f>IF(G284="","",G284-I284)</f>
        <v/>
      </c>
      <c r="K284" s="23">
        <f>IF(AND(G284&lt;&gt;"",E284="Einnahme",F284&lt;&gt;"USt-Zahllast/-Gutschrift (nicht ergebniswirksam)"),I284,"")</f>
        <v/>
      </c>
      <c r="L284" s="23">
        <f>IF(AND(G284&lt;&gt;"",E284="Ausgabe",F284&lt;&gt;"Anlagenkauf (Abschreibung über Anlagenverzeichnis)",F284&lt;&gt;"USt-Zahllast/-Gutschrift (nicht ergebniswirksam)"),I284,"")</f>
        <v/>
      </c>
      <c r="M284" s="18">
        <f>IF(B284="","",MONTH(B284))</f>
        <v/>
      </c>
      <c r="N284" s="18">
        <f>IF(B284="","",YEAR(B284))</f>
        <v/>
      </c>
    </row>
    <row r="285">
      <c r="A285" s="18">
        <f>IF(B285="","",ROW()-5)</f>
        <v/>
      </c>
      <c r="B285" s="19" t="n"/>
      <c r="C285" s="20" t="n"/>
      <c r="D285" s="20" t="n"/>
      <c r="E285" s="20" t="n"/>
      <c r="F285" s="20" t="n"/>
      <c r="G285" s="21" t="n"/>
      <c r="H285" s="22" t="n"/>
      <c r="I285" s="23">
        <f>IF(G285="","",ROUND(G285/(1+N(H285)),2))</f>
        <v/>
      </c>
      <c r="J285" s="23">
        <f>IF(G285="","",G285-I285)</f>
        <v/>
      </c>
      <c r="K285" s="23">
        <f>IF(AND(G285&lt;&gt;"",E285="Einnahme",F285&lt;&gt;"USt-Zahllast/-Gutschrift (nicht ergebniswirksam)"),I285,"")</f>
        <v/>
      </c>
      <c r="L285" s="23">
        <f>IF(AND(G285&lt;&gt;"",E285="Ausgabe",F285&lt;&gt;"Anlagenkauf (Abschreibung über Anlagenverzeichnis)",F285&lt;&gt;"USt-Zahllast/-Gutschrift (nicht ergebniswirksam)"),I285,"")</f>
        <v/>
      </c>
      <c r="M285" s="18">
        <f>IF(B285="","",MONTH(B285))</f>
        <v/>
      </c>
      <c r="N285" s="18">
        <f>IF(B285="","",YEAR(B285))</f>
        <v/>
      </c>
    </row>
    <row r="286">
      <c r="A286" s="18">
        <f>IF(B286="","",ROW()-5)</f>
        <v/>
      </c>
      <c r="B286" s="19" t="n"/>
      <c r="C286" s="20" t="n"/>
      <c r="D286" s="20" t="n"/>
      <c r="E286" s="20" t="n"/>
      <c r="F286" s="20" t="n"/>
      <c r="G286" s="21" t="n"/>
      <c r="H286" s="22" t="n"/>
      <c r="I286" s="23">
        <f>IF(G286="","",ROUND(G286/(1+N(H286)),2))</f>
        <v/>
      </c>
      <c r="J286" s="23">
        <f>IF(G286="","",G286-I286)</f>
        <v/>
      </c>
      <c r="K286" s="23">
        <f>IF(AND(G286&lt;&gt;"",E286="Einnahme",F286&lt;&gt;"USt-Zahllast/-Gutschrift (nicht ergebniswirksam)"),I286,"")</f>
        <v/>
      </c>
      <c r="L286" s="23">
        <f>IF(AND(G286&lt;&gt;"",E286="Ausgabe",F286&lt;&gt;"Anlagenkauf (Abschreibung über Anlagenverzeichnis)",F286&lt;&gt;"USt-Zahllast/-Gutschrift (nicht ergebniswirksam)"),I286,"")</f>
        <v/>
      </c>
      <c r="M286" s="18">
        <f>IF(B286="","",MONTH(B286))</f>
        <v/>
      </c>
      <c r="N286" s="18">
        <f>IF(B286="","",YEAR(B286))</f>
        <v/>
      </c>
    </row>
    <row r="287">
      <c r="A287" s="18">
        <f>IF(B287="","",ROW()-5)</f>
        <v/>
      </c>
      <c r="B287" s="19" t="n"/>
      <c r="C287" s="20" t="n"/>
      <c r="D287" s="20" t="n"/>
      <c r="E287" s="20" t="n"/>
      <c r="F287" s="20" t="n"/>
      <c r="G287" s="21" t="n"/>
      <c r="H287" s="22" t="n"/>
      <c r="I287" s="23">
        <f>IF(G287="","",ROUND(G287/(1+N(H287)),2))</f>
        <v/>
      </c>
      <c r="J287" s="23">
        <f>IF(G287="","",G287-I287)</f>
        <v/>
      </c>
      <c r="K287" s="23">
        <f>IF(AND(G287&lt;&gt;"",E287="Einnahme",F287&lt;&gt;"USt-Zahllast/-Gutschrift (nicht ergebniswirksam)"),I287,"")</f>
        <v/>
      </c>
      <c r="L287" s="23">
        <f>IF(AND(G287&lt;&gt;"",E287="Ausgabe",F287&lt;&gt;"Anlagenkauf (Abschreibung über Anlagenverzeichnis)",F287&lt;&gt;"USt-Zahllast/-Gutschrift (nicht ergebniswirksam)"),I287,"")</f>
        <v/>
      </c>
      <c r="M287" s="18">
        <f>IF(B287="","",MONTH(B287))</f>
        <v/>
      </c>
      <c r="N287" s="18">
        <f>IF(B287="","",YEAR(B287))</f>
        <v/>
      </c>
    </row>
    <row r="288">
      <c r="A288" s="18">
        <f>IF(B288="","",ROW()-5)</f>
        <v/>
      </c>
      <c r="B288" s="19" t="n"/>
      <c r="C288" s="20" t="n"/>
      <c r="D288" s="20" t="n"/>
      <c r="E288" s="20" t="n"/>
      <c r="F288" s="20" t="n"/>
      <c r="G288" s="21" t="n"/>
      <c r="H288" s="22" t="n"/>
      <c r="I288" s="23">
        <f>IF(G288="","",ROUND(G288/(1+N(H288)),2))</f>
        <v/>
      </c>
      <c r="J288" s="23">
        <f>IF(G288="","",G288-I288)</f>
        <v/>
      </c>
      <c r="K288" s="23">
        <f>IF(AND(G288&lt;&gt;"",E288="Einnahme",F288&lt;&gt;"USt-Zahllast/-Gutschrift (nicht ergebniswirksam)"),I288,"")</f>
        <v/>
      </c>
      <c r="L288" s="23">
        <f>IF(AND(G288&lt;&gt;"",E288="Ausgabe",F288&lt;&gt;"Anlagenkauf (Abschreibung über Anlagenverzeichnis)",F288&lt;&gt;"USt-Zahllast/-Gutschrift (nicht ergebniswirksam)"),I288,"")</f>
        <v/>
      </c>
      <c r="M288" s="18">
        <f>IF(B288="","",MONTH(B288))</f>
        <v/>
      </c>
      <c r="N288" s="18">
        <f>IF(B288="","",YEAR(B288))</f>
        <v/>
      </c>
    </row>
    <row r="289">
      <c r="A289" s="18">
        <f>IF(B289="","",ROW()-5)</f>
        <v/>
      </c>
      <c r="B289" s="19" t="n"/>
      <c r="C289" s="20" t="n"/>
      <c r="D289" s="20" t="n"/>
      <c r="E289" s="20" t="n"/>
      <c r="F289" s="20" t="n"/>
      <c r="G289" s="21" t="n"/>
      <c r="H289" s="22" t="n"/>
      <c r="I289" s="23">
        <f>IF(G289="","",ROUND(G289/(1+N(H289)),2))</f>
        <v/>
      </c>
      <c r="J289" s="23">
        <f>IF(G289="","",G289-I289)</f>
        <v/>
      </c>
      <c r="K289" s="23">
        <f>IF(AND(G289&lt;&gt;"",E289="Einnahme",F289&lt;&gt;"USt-Zahllast/-Gutschrift (nicht ergebniswirksam)"),I289,"")</f>
        <v/>
      </c>
      <c r="L289" s="23">
        <f>IF(AND(G289&lt;&gt;"",E289="Ausgabe",F289&lt;&gt;"Anlagenkauf (Abschreibung über Anlagenverzeichnis)",F289&lt;&gt;"USt-Zahllast/-Gutschrift (nicht ergebniswirksam)"),I289,"")</f>
        <v/>
      </c>
      <c r="M289" s="18">
        <f>IF(B289="","",MONTH(B289))</f>
        <v/>
      </c>
      <c r="N289" s="18">
        <f>IF(B289="","",YEAR(B289))</f>
        <v/>
      </c>
    </row>
    <row r="290">
      <c r="A290" s="18">
        <f>IF(B290="","",ROW()-5)</f>
        <v/>
      </c>
      <c r="B290" s="19" t="n"/>
      <c r="C290" s="20" t="n"/>
      <c r="D290" s="20" t="n"/>
      <c r="E290" s="20" t="n"/>
      <c r="F290" s="20" t="n"/>
      <c r="G290" s="21" t="n"/>
      <c r="H290" s="22" t="n"/>
      <c r="I290" s="23">
        <f>IF(G290="","",ROUND(G290/(1+N(H290)),2))</f>
        <v/>
      </c>
      <c r="J290" s="23">
        <f>IF(G290="","",G290-I290)</f>
        <v/>
      </c>
      <c r="K290" s="23">
        <f>IF(AND(G290&lt;&gt;"",E290="Einnahme",F290&lt;&gt;"USt-Zahllast/-Gutschrift (nicht ergebniswirksam)"),I290,"")</f>
        <v/>
      </c>
      <c r="L290" s="23">
        <f>IF(AND(G290&lt;&gt;"",E290="Ausgabe",F290&lt;&gt;"Anlagenkauf (Abschreibung über Anlagenverzeichnis)",F290&lt;&gt;"USt-Zahllast/-Gutschrift (nicht ergebniswirksam)"),I290,"")</f>
        <v/>
      </c>
      <c r="M290" s="18">
        <f>IF(B290="","",MONTH(B290))</f>
        <v/>
      </c>
      <c r="N290" s="18">
        <f>IF(B290="","",YEAR(B290))</f>
        <v/>
      </c>
    </row>
    <row r="291">
      <c r="A291" s="18">
        <f>IF(B291="","",ROW()-5)</f>
        <v/>
      </c>
      <c r="B291" s="19" t="n"/>
      <c r="C291" s="20" t="n"/>
      <c r="D291" s="20" t="n"/>
      <c r="E291" s="20" t="n"/>
      <c r="F291" s="20" t="n"/>
      <c r="G291" s="21" t="n"/>
      <c r="H291" s="22" t="n"/>
      <c r="I291" s="23">
        <f>IF(G291="","",ROUND(G291/(1+N(H291)),2))</f>
        <v/>
      </c>
      <c r="J291" s="23">
        <f>IF(G291="","",G291-I291)</f>
        <v/>
      </c>
      <c r="K291" s="23">
        <f>IF(AND(G291&lt;&gt;"",E291="Einnahme",F291&lt;&gt;"USt-Zahllast/-Gutschrift (nicht ergebniswirksam)"),I291,"")</f>
        <v/>
      </c>
      <c r="L291" s="23">
        <f>IF(AND(G291&lt;&gt;"",E291="Ausgabe",F291&lt;&gt;"Anlagenkauf (Abschreibung über Anlagenverzeichnis)",F291&lt;&gt;"USt-Zahllast/-Gutschrift (nicht ergebniswirksam)"),I291,"")</f>
        <v/>
      </c>
      <c r="M291" s="18">
        <f>IF(B291="","",MONTH(B291))</f>
        <v/>
      </c>
      <c r="N291" s="18">
        <f>IF(B291="","",YEAR(B291))</f>
        <v/>
      </c>
    </row>
    <row r="292">
      <c r="A292" s="18">
        <f>IF(B292="","",ROW()-5)</f>
        <v/>
      </c>
      <c r="B292" s="19" t="n"/>
      <c r="C292" s="20" t="n"/>
      <c r="D292" s="20" t="n"/>
      <c r="E292" s="20" t="n"/>
      <c r="F292" s="20" t="n"/>
      <c r="G292" s="21" t="n"/>
      <c r="H292" s="22" t="n"/>
      <c r="I292" s="23">
        <f>IF(G292="","",ROUND(G292/(1+N(H292)),2))</f>
        <v/>
      </c>
      <c r="J292" s="23">
        <f>IF(G292="","",G292-I292)</f>
        <v/>
      </c>
      <c r="K292" s="23">
        <f>IF(AND(G292&lt;&gt;"",E292="Einnahme",F292&lt;&gt;"USt-Zahllast/-Gutschrift (nicht ergebniswirksam)"),I292,"")</f>
        <v/>
      </c>
      <c r="L292" s="23">
        <f>IF(AND(G292&lt;&gt;"",E292="Ausgabe",F292&lt;&gt;"Anlagenkauf (Abschreibung über Anlagenverzeichnis)",F292&lt;&gt;"USt-Zahllast/-Gutschrift (nicht ergebniswirksam)"),I292,"")</f>
        <v/>
      </c>
      <c r="M292" s="18">
        <f>IF(B292="","",MONTH(B292))</f>
        <v/>
      </c>
      <c r="N292" s="18">
        <f>IF(B292="","",YEAR(B292))</f>
        <v/>
      </c>
    </row>
    <row r="293">
      <c r="A293" s="18">
        <f>IF(B293="","",ROW()-5)</f>
        <v/>
      </c>
      <c r="B293" s="19" t="n"/>
      <c r="C293" s="20" t="n"/>
      <c r="D293" s="20" t="n"/>
      <c r="E293" s="20" t="n"/>
      <c r="F293" s="20" t="n"/>
      <c r="G293" s="21" t="n"/>
      <c r="H293" s="22" t="n"/>
      <c r="I293" s="23">
        <f>IF(G293="","",ROUND(G293/(1+N(H293)),2))</f>
        <v/>
      </c>
      <c r="J293" s="23">
        <f>IF(G293="","",G293-I293)</f>
        <v/>
      </c>
      <c r="K293" s="23">
        <f>IF(AND(G293&lt;&gt;"",E293="Einnahme",F293&lt;&gt;"USt-Zahllast/-Gutschrift (nicht ergebniswirksam)"),I293,"")</f>
        <v/>
      </c>
      <c r="L293" s="23">
        <f>IF(AND(G293&lt;&gt;"",E293="Ausgabe",F293&lt;&gt;"Anlagenkauf (Abschreibung über Anlagenverzeichnis)",F293&lt;&gt;"USt-Zahllast/-Gutschrift (nicht ergebniswirksam)"),I293,"")</f>
        <v/>
      </c>
      <c r="M293" s="18">
        <f>IF(B293="","",MONTH(B293))</f>
        <v/>
      </c>
      <c r="N293" s="18">
        <f>IF(B293="","",YEAR(B293))</f>
        <v/>
      </c>
    </row>
    <row r="294">
      <c r="A294" s="18">
        <f>IF(B294="","",ROW()-5)</f>
        <v/>
      </c>
      <c r="B294" s="19" t="n"/>
      <c r="C294" s="20" t="n"/>
      <c r="D294" s="20" t="n"/>
      <c r="E294" s="20" t="n"/>
      <c r="F294" s="20" t="n"/>
      <c r="G294" s="21" t="n"/>
      <c r="H294" s="22" t="n"/>
      <c r="I294" s="23">
        <f>IF(G294="","",ROUND(G294/(1+N(H294)),2))</f>
        <v/>
      </c>
      <c r="J294" s="23">
        <f>IF(G294="","",G294-I294)</f>
        <v/>
      </c>
      <c r="K294" s="23">
        <f>IF(AND(G294&lt;&gt;"",E294="Einnahme",F294&lt;&gt;"USt-Zahllast/-Gutschrift (nicht ergebniswirksam)"),I294,"")</f>
        <v/>
      </c>
      <c r="L294" s="23">
        <f>IF(AND(G294&lt;&gt;"",E294="Ausgabe",F294&lt;&gt;"Anlagenkauf (Abschreibung über Anlagenverzeichnis)",F294&lt;&gt;"USt-Zahllast/-Gutschrift (nicht ergebniswirksam)"),I294,"")</f>
        <v/>
      </c>
      <c r="M294" s="18">
        <f>IF(B294="","",MONTH(B294))</f>
        <v/>
      </c>
      <c r="N294" s="18">
        <f>IF(B294="","",YEAR(B294))</f>
        <v/>
      </c>
    </row>
    <row r="295">
      <c r="A295" s="18">
        <f>IF(B295="","",ROW()-5)</f>
        <v/>
      </c>
      <c r="B295" s="19" t="n"/>
      <c r="C295" s="20" t="n"/>
      <c r="D295" s="20" t="n"/>
      <c r="E295" s="20" t="n"/>
      <c r="F295" s="20" t="n"/>
      <c r="G295" s="21" t="n"/>
      <c r="H295" s="22" t="n"/>
      <c r="I295" s="23">
        <f>IF(G295="","",ROUND(G295/(1+N(H295)),2))</f>
        <v/>
      </c>
      <c r="J295" s="23">
        <f>IF(G295="","",G295-I295)</f>
        <v/>
      </c>
      <c r="K295" s="23">
        <f>IF(AND(G295&lt;&gt;"",E295="Einnahme",F295&lt;&gt;"USt-Zahllast/-Gutschrift (nicht ergebniswirksam)"),I295,"")</f>
        <v/>
      </c>
      <c r="L295" s="23">
        <f>IF(AND(G295&lt;&gt;"",E295="Ausgabe",F295&lt;&gt;"Anlagenkauf (Abschreibung über Anlagenverzeichnis)",F295&lt;&gt;"USt-Zahllast/-Gutschrift (nicht ergebniswirksam)"),I295,"")</f>
        <v/>
      </c>
      <c r="M295" s="18">
        <f>IF(B295="","",MONTH(B295))</f>
        <v/>
      </c>
      <c r="N295" s="18">
        <f>IF(B295="","",YEAR(B295))</f>
        <v/>
      </c>
    </row>
    <row r="296">
      <c r="A296" s="18">
        <f>IF(B296="","",ROW()-5)</f>
        <v/>
      </c>
      <c r="B296" s="19" t="n"/>
      <c r="C296" s="20" t="n"/>
      <c r="D296" s="20" t="n"/>
      <c r="E296" s="20" t="n"/>
      <c r="F296" s="20" t="n"/>
      <c r="G296" s="21" t="n"/>
      <c r="H296" s="22" t="n"/>
      <c r="I296" s="23">
        <f>IF(G296="","",ROUND(G296/(1+N(H296)),2))</f>
        <v/>
      </c>
      <c r="J296" s="23">
        <f>IF(G296="","",G296-I296)</f>
        <v/>
      </c>
      <c r="K296" s="23">
        <f>IF(AND(G296&lt;&gt;"",E296="Einnahme",F296&lt;&gt;"USt-Zahllast/-Gutschrift (nicht ergebniswirksam)"),I296,"")</f>
        <v/>
      </c>
      <c r="L296" s="23">
        <f>IF(AND(G296&lt;&gt;"",E296="Ausgabe",F296&lt;&gt;"Anlagenkauf (Abschreibung über Anlagenverzeichnis)",F296&lt;&gt;"USt-Zahllast/-Gutschrift (nicht ergebniswirksam)"),I296,"")</f>
        <v/>
      </c>
      <c r="M296" s="18">
        <f>IF(B296="","",MONTH(B296))</f>
        <v/>
      </c>
      <c r="N296" s="18">
        <f>IF(B296="","",YEAR(B296))</f>
        <v/>
      </c>
    </row>
    <row r="297">
      <c r="A297" s="18">
        <f>IF(B297="","",ROW()-5)</f>
        <v/>
      </c>
      <c r="B297" s="19" t="n"/>
      <c r="C297" s="20" t="n"/>
      <c r="D297" s="20" t="n"/>
      <c r="E297" s="20" t="n"/>
      <c r="F297" s="20" t="n"/>
      <c r="G297" s="21" t="n"/>
      <c r="H297" s="22" t="n"/>
      <c r="I297" s="23">
        <f>IF(G297="","",ROUND(G297/(1+N(H297)),2))</f>
        <v/>
      </c>
      <c r="J297" s="23">
        <f>IF(G297="","",G297-I297)</f>
        <v/>
      </c>
      <c r="K297" s="23">
        <f>IF(AND(G297&lt;&gt;"",E297="Einnahme",F297&lt;&gt;"USt-Zahllast/-Gutschrift (nicht ergebniswirksam)"),I297,"")</f>
        <v/>
      </c>
      <c r="L297" s="23">
        <f>IF(AND(G297&lt;&gt;"",E297="Ausgabe",F297&lt;&gt;"Anlagenkauf (Abschreibung über Anlagenverzeichnis)",F297&lt;&gt;"USt-Zahllast/-Gutschrift (nicht ergebniswirksam)"),I297,"")</f>
        <v/>
      </c>
      <c r="M297" s="18">
        <f>IF(B297="","",MONTH(B297))</f>
        <v/>
      </c>
      <c r="N297" s="18">
        <f>IF(B297="","",YEAR(B297))</f>
        <v/>
      </c>
    </row>
    <row r="298">
      <c r="A298" s="18">
        <f>IF(B298="","",ROW()-5)</f>
        <v/>
      </c>
      <c r="B298" s="19" t="n"/>
      <c r="C298" s="20" t="n"/>
      <c r="D298" s="20" t="n"/>
      <c r="E298" s="20" t="n"/>
      <c r="F298" s="20" t="n"/>
      <c r="G298" s="21" t="n"/>
      <c r="H298" s="22" t="n"/>
      <c r="I298" s="23">
        <f>IF(G298="","",ROUND(G298/(1+N(H298)),2))</f>
        <v/>
      </c>
      <c r="J298" s="23">
        <f>IF(G298="","",G298-I298)</f>
        <v/>
      </c>
      <c r="K298" s="23">
        <f>IF(AND(G298&lt;&gt;"",E298="Einnahme",F298&lt;&gt;"USt-Zahllast/-Gutschrift (nicht ergebniswirksam)"),I298,"")</f>
        <v/>
      </c>
      <c r="L298" s="23">
        <f>IF(AND(G298&lt;&gt;"",E298="Ausgabe",F298&lt;&gt;"Anlagenkauf (Abschreibung über Anlagenverzeichnis)",F298&lt;&gt;"USt-Zahllast/-Gutschrift (nicht ergebniswirksam)"),I298,"")</f>
        <v/>
      </c>
      <c r="M298" s="18">
        <f>IF(B298="","",MONTH(B298))</f>
        <v/>
      </c>
      <c r="N298" s="18">
        <f>IF(B298="","",YEAR(B298))</f>
        <v/>
      </c>
    </row>
    <row r="299">
      <c r="A299" s="18">
        <f>IF(B299="","",ROW()-5)</f>
        <v/>
      </c>
      <c r="B299" s="19" t="n"/>
      <c r="C299" s="20" t="n"/>
      <c r="D299" s="20" t="n"/>
      <c r="E299" s="20" t="n"/>
      <c r="F299" s="20" t="n"/>
      <c r="G299" s="21" t="n"/>
      <c r="H299" s="22" t="n"/>
      <c r="I299" s="23">
        <f>IF(G299="","",ROUND(G299/(1+N(H299)),2))</f>
        <v/>
      </c>
      <c r="J299" s="23">
        <f>IF(G299="","",G299-I299)</f>
        <v/>
      </c>
      <c r="K299" s="23">
        <f>IF(AND(G299&lt;&gt;"",E299="Einnahme",F299&lt;&gt;"USt-Zahllast/-Gutschrift (nicht ergebniswirksam)"),I299,"")</f>
        <v/>
      </c>
      <c r="L299" s="23">
        <f>IF(AND(G299&lt;&gt;"",E299="Ausgabe",F299&lt;&gt;"Anlagenkauf (Abschreibung über Anlagenverzeichnis)",F299&lt;&gt;"USt-Zahllast/-Gutschrift (nicht ergebniswirksam)"),I299,"")</f>
        <v/>
      </c>
      <c r="M299" s="18">
        <f>IF(B299="","",MONTH(B299))</f>
        <v/>
      </c>
      <c r="N299" s="18">
        <f>IF(B299="","",YEAR(B299))</f>
        <v/>
      </c>
    </row>
    <row r="300">
      <c r="A300" s="18">
        <f>IF(B300="","",ROW()-5)</f>
        <v/>
      </c>
      <c r="B300" s="19" t="n"/>
      <c r="C300" s="20" t="n"/>
      <c r="D300" s="20" t="n"/>
      <c r="E300" s="20" t="n"/>
      <c r="F300" s="20" t="n"/>
      <c r="G300" s="21" t="n"/>
      <c r="H300" s="22" t="n"/>
      <c r="I300" s="23">
        <f>IF(G300="","",ROUND(G300/(1+N(H300)),2))</f>
        <v/>
      </c>
      <c r="J300" s="23">
        <f>IF(G300="","",G300-I300)</f>
        <v/>
      </c>
      <c r="K300" s="23">
        <f>IF(AND(G300&lt;&gt;"",E300="Einnahme",F300&lt;&gt;"USt-Zahllast/-Gutschrift (nicht ergebniswirksam)"),I300,"")</f>
        <v/>
      </c>
      <c r="L300" s="23">
        <f>IF(AND(G300&lt;&gt;"",E300="Ausgabe",F300&lt;&gt;"Anlagenkauf (Abschreibung über Anlagenverzeichnis)",F300&lt;&gt;"USt-Zahllast/-Gutschrift (nicht ergebniswirksam)"),I300,"")</f>
        <v/>
      </c>
      <c r="M300" s="18">
        <f>IF(B300="","",MONTH(B300))</f>
        <v/>
      </c>
      <c r="N300" s="18">
        <f>IF(B300="","",YEAR(B300))</f>
        <v/>
      </c>
    </row>
    <row r="301">
      <c r="A301" s="18">
        <f>IF(B301="","",ROW()-5)</f>
        <v/>
      </c>
      <c r="B301" s="19" t="n"/>
      <c r="C301" s="20" t="n"/>
      <c r="D301" s="20" t="n"/>
      <c r="E301" s="20" t="n"/>
      <c r="F301" s="20" t="n"/>
      <c r="G301" s="21" t="n"/>
      <c r="H301" s="22" t="n"/>
      <c r="I301" s="23">
        <f>IF(G301="","",ROUND(G301/(1+N(H301)),2))</f>
        <v/>
      </c>
      <c r="J301" s="23">
        <f>IF(G301="","",G301-I301)</f>
        <v/>
      </c>
      <c r="K301" s="23">
        <f>IF(AND(G301&lt;&gt;"",E301="Einnahme",F301&lt;&gt;"USt-Zahllast/-Gutschrift (nicht ergebniswirksam)"),I301,"")</f>
        <v/>
      </c>
      <c r="L301" s="23">
        <f>IF(AND(G301&lt;&gt;"",E301="Ausgabe",F301&lt;&gt;"Anlagenkauf (Abschreibung über Anlagenverzeichnis)",F301&lt;&gt;"USt-Zahllast/-Gutschrift (nicht ergebniswirksam)"),I301,"")</f>
        <v/>
      </c>
      <c r="M301" s="18">
        <f>IF(B301="","",MONTH(B301))</f>
        <v/>
      </c>
      <c r="N301" s="18">
        <f>IF(B301="","",YEAR(B301))</f>
        <v/>
      </c>
    </row>
    <row r="302">
      <c r="A302" s="18">
        <f>IF(B302="","",ROW()-5)</f>
        <v/>
      </c>
      <c r="B302" s="19" t="n"/>
      <c r="C302" s="20" t="n"/>
      <c r="D302" s="20" t="n"/>
      <c r="E302" s="20" t="n"/>
      <c r="F302" s="20" t="n"/>
      <c r="G302" s="21" t="n"/>
      <c r="H302" s="22" t="n"/>
      <c r="I302" s="23">
        <f>IF(G302="","",ROUND(G302/(1+N(H302)),2))</f>
        <v/>
      </c>
      <c r="J302" s="23">
        <f>IF(G302="","",G302-I302)</f>
        <v/>
      </c>
      <c r="K302" s="23">
        <f>IF(AND(G302&lt;&gt;"",E302="Einnahme",F302&lt;&gt;"USt-Zahllast/-Gutschrift (nicht ergebniswirksam)"),I302,"")</f>
        <v/>
      </c>
      <c r="L302" s="23">
        <f>IF(AND(G302&lt;&gt;"",E302="Ausgabe",F302&lt;&gt;"Anlagenkauf (Abschreibung über Anlagenverzeichnis)",F302&lt;&gt;"USt-Zahllast/-Gutschrift (nicht ergebniswirksam)"),I302,"")</f>
        <v/>
      </c>
      <c r="M302" s="18">
        <f>IF(B302="","",MONTH(B302))</f>
        <v/>
      </c>
      <c r="N302" s="18">
        <f>IF(B302="","",YEAR(B302))</f>
        <v/>
      </c>
    </row>
    <row r="303">
      <c r="A303" s="18">
        <f>IF(B303="","",ROW()-5)</f>
        <v/>
      </c>
      <c r="B303" s="19" t="n"/>
      <c r="C303" s="20" t="n"/>
      <c r="D303" s="20" t="n"/>
      <c r="E303" s="20" t="n"/>
      <c r="F303" s="20" t="n"/>
      <c r="G303" s="21" t="n"/>
      <c r="H303" s="22" t="n"/>
      <c r="I303" s="23">
        <f>IF(G303="","",ROUND(G303/(1+N(H303)),2))</f>
        <v/>
      </c>
      <c r="J303" s="23">
        <f>IF(G303="","",G303-I303)</f>
        <v/>
      </c>
      <c r="K303" s="23">
        <f>IF(AND(G303&lt;&gt;"",E303="Einnahme",F303&lt;&gt;"USt-Zahllast/-Gutschrift (nicht ergebniswirksam)"),I303,"")</f>
        <v/>
      </c>
      <c r="L303" s="23">
        <f>IF(AND(G303&lt;&gt;"",E303="Ausgabe",F303&lt;&gt;"Anlagenkauf (Abschreibung über Anlagenverzeichnis)",F303&lt;&gt;"USt-Zahllast/-Gutschrift (nicht ergebniswirksam)"),I303,"")</f>
        <v/>
      </c>
      <c r="M303" s="18">
        <f>IF(B303="","",MONTH(B303))</f>
        <v/>
      </c>
      <c r="N303" s="18">
        <f>IF(B303="","",YEAR(B303))</f>
        <v/>
      </c>
    </row>
    <row r="304">
      <c r="A304" s="18">
        <f>IF(B304="","",ROW()-5)</f>
        <v/>
      </c>
      <c r="B304" s="19" t="n"/>
      <c r="C304" s="20" t="n"/>
      <c r="D304" s="20" t="n"/>
      <c r="E304" s="20" t="n"/>
      <c r="F304" s="20" t="n"/>
      <c r="G304" s="21" t="n"/>
      <c r="H304" s="22" t="n"/>
      <c r="I304" s="23">
        <f>IF(G304="","",ROUND(G304/(1+N(H304)),2))</f>
        <v/>
      </c>
      <c r="J304" s="23">
        <f>IF(G304="","",G304-I304)</f>
        <v/>
      </c>
      <c r="K304" s="23">
        <f>IF(AND(G304&lt;&gt;"",E304="Einnahme",F304&lt;&gt;"USt-Zahllast/-Gutschrift (nicht ergebniswirksam)"),I304,"")</f>
        <v/>
      </c>
      <c r="L304" s="23">
        <f>IF(AND(G304&lt;&gt;"",E304="Ausgabe",F304&lt;&gt;"Anlagenkauf (Abschreibung über Anlagenverzeichnis)",F304&lt;&gt;"USt-Zahllast/-Gutschrift (nicht ergebniswirksam)"),I304,"")</f>
        <v/>
      </c>
      <c r="M304" s="18">
        <f>IF(B304="","",MONTH(B304))</f>
        <v/>
      </c>
      <c r="N304" s="18">
        <f>IF(B304="","",YEAR(B304))</f>
        <v/>
      </c>
    </row>
    <row r="305">
      <c r="A305" s="18">
        <f>IF(B305="","",ROW()-5)</f>
        <v/>
      </c>
      <c r="B305" s="19" t="n"/>
      <c r="C305" s="20" t="n"/>
      <c r="D305" s="20" t="n"/>
      <c r="E305" s="20" t="n"/>
      <c r="F305" s="20" t="n"/>
      <c r="G305" s="21" t="n"/>
      <c r="H305" s="22" t="n"/>
      <c r="I305" s="23">
        <f>IF(G305="","",ROUND(G305/(1+N(H305)),2))</f>
        <v/>
      </c>
      <c r="J305" s="23">
        <f>IF(G305="","",G305-I305)</f>
        <v/>
      </c>
      <c r="K305" s="23">
        <f>IF(AND(G305&lt;&gt;"",E305="Einnahme",F305&lt;&gt;"USt-Zahllast/-Gutschrift (nicht ergebniswirksam)"),I305,"")</f>
        <v/>
      </c>
      <c r="L305" s="23">
        <f>IF(AND(G305&lt;&gt;"",E305="Ausgabe",F305&lt;&gt;"Anlagenkauf (Abschreibung über Anlagenverzeichnis)",F305&lt;&gt;"USt-Zahllast/-Gutschrift (nicht ergebniswirksam)"),I305,"")</f>
        <v/>
      </c>
      <c r="M305" s="18">
        <f>IF(B305="","",MONTH(B305))</f>
        <v/>
      </c>
      <c r="N305" s="18">
        <f>IF(B305="","",YEAR(B305))</f>
        <v/>
      </c>
    </row>
    <row r="306">
      <c r="A306" s="18">
        <f>IF(B306="","",ROW()-5)</f>
        <v/>
      </c>
      <c r="B306" s="19" t="n"/>
      <c r="C306" s="20" t="n"/>
      <c r="D306" s="20" t="n"/>
      <c r="E306" s="20" t="n"/>
      <c r="F306" s="20" t="n"/>
      <c r="G306" s="21" t="n"/>
      <c r="H306" s="22" t="n"/>
      <c r="I306" s="23">
        <f>IF(G306="","",ROUND(G306/(1+N(H306)),2))</f>
        <v/>
      </c>
      <c r="J306" s="23">
        <f>IF(G306="","",G306-I306)</f>
        <v/>
      </c>
      <c r="K306" s="23">
        <f>IF(AND(G306&lt;&gt;"",E306="Einnahme",F306&lt;&gt;"USt-Zahllast/-Gutschrift (nicht ergebniswirksam)"),I306,"")</f>
        <v/>
      </c>
      <c r="L306" s="23">
        <f>IF(AND(G306&lt;&gt;"",E306="Ausgabe",F306&lt;&gt;"Anlagenkauf (Abschreibung über Anlagenverzeichnis)",F306&lt;&gt;"USt-Zahllast/-Gutschrift (nicht ergebniswirksam)"),I306,"")</f>
        <v/>
      </c>
      <c r="M306" s="18">
        <f>IF(B306="","",MONTH(B306))</f>
        <v/>
      </c>
      <c r="N306" s="18">
        <f>IF(B306="","",YEAR(B306))</f>
        <v/>
      </c>
    </row>
    <row r="307">
      <c r="A307" s="18">
        <f>IF(B307="","",ROW()-5)</f>
        <v/>
      </c>
      <c r="B307" s="19" t="n"/>
      <c r="C307" s="20" t="n"/>
      <c r="D307" s="20" t="n"/>
      <c r="E307" s="20" t="n"/>
      <c r="F307" s="20" t="n"/>
      <c r="G307" s="21" t="n"/>
      <c r="H307" s="22" t="n"/>
      <c r="I307" s="23">
        <f>IF(G307="","",ROUND(G307/(1+N(H307)),2))</f>
        <v/>
      </c>
      <c r="J307" s="23">
        <f>IF(G307="","",G307-I307)</f>
        <v/>
      </c>
      <c r="K307" s="23">
        <f>IF(AND(G307&lt;&gt;"",E307="Einnahme",F307&lt;&gt;"USt-Zahllast/-Gutschrift (nicht ergebniswirksam)"),I307,"")</f>
        <v/>
      </c>
      <c r="L307" s="23">
        <f>IF(AND(G307&lt;&gt;"",E307="Ausgabe",F307&lt;&gt;"Anlagenkauf (Abschreibung über Anlagenverzeichnis)",F307&lt;&gt;"USt-Zahllast/-Gutschrift (nicht ergebniswirksam)"),I307,"")</f>
        <v/>
      </c>
      <c r="M307" s="18">
        <f>IF(B307="","",MONTH(B307))</f>
        <v/>
      </c>
      <c r="N307" s="18">
        <f>IF(B307="","",YEAR(B307))</f>
        <v/>
      </c>
    </row>
    <row r="308">
      <c r="A308" s="18">
        <f>IF(B308="","",ROW()-5)</f>
        <v/>
      </c>
      <c r="B308" s="19" t="n"/>
      <c r="C308" s="20" t="n"/>
      <c r="D308" s="20" t="n"/>
      <c r="E308" s="20" t="n"/>
      <c r="F308" s="20" t="n"/>
      <c r="G308" s="21" t="n"/>
      <c r="H308" s="22" t="n"/>
      <c r="I308" s="23">
        <f>IF(G308="","",ROUND(G308/(1+N(H308)),2))</f>
        <v/>
      </c>
      <c r="J308" s="23">
        <f>IF(G308="","",G308-I308)</f>
        <v/>
      </c>
      <c r="K308" s="23">
        <f>IF(AND(G308&lt;&gt;"",E308="Einnahme",F308&lt;&gt;"USt-Zahllast/-Gutschrift (nicht ergebniswirksam)"),I308,"")</f>
        <v/>
      </c>
      <c r="L308" s="23">
        <f>IF(AND(G308&lt;&gt;"",E308="Ausgabe",F308&lt;&gt;"Anlagenkauf (Abschreibung über Anlagenverzeichnis)",F308&lt;&gt;"USt-Zahllast/-Gutschrift (nicht ergebniswirksam)"),I308,"")</f>
        <v/>
      </c>
      <c r="M308" s="18">
        <f>IF(B308="","",MONTH(B308))</f>
        <v/>
      </c>
      <c r="N308" s="18">
        <f>IF(B308="","",YEAR(B308))</f>
        <v/>
      </c>
    </row>
    <row r="309">
      <c r="A309" s="18">
        <f>IF(B309="","",ROW()-5)</f>
        <v/>
      </c>
      <c r="B309" s="19" t="n"/>
      <c r="C309" s="20" t="n"/>
      <c r="D309" s="20" t="n"/>
      <c r="E309" s="20" t="n"/>
      <c r="F309" s="20" t="n"/>
      <c r="G309" s="21" t="n"/>
      <c r="H309" s="22" t="n"/>
      <c r="I309" s="23">
        <f>IF(G309="","",ROUND(G309/(1+N(H309)),2))</f>
        <v/>
      </c>
      <c r="J309" s="23">
        <f>IF(G309="","",G309-I309)</f>
        <v/>
      </c>
      <c r="K309" s="23">
        <f>IF(AND(G309&lt;&gt;"",E309="Einnahme",F309&lt;&gt;"USt-Zahllast/-Gutschrift (nicht ergebniswirksam)"),I309,"")</f>
        <v/>
      </c>
      <c r="L309" s="23">
        <f>IF(AND(G309&lt;&gt;"",E309="Ausgabe",F309&lt;&gt;"Anlagenkauf (Abschreibung über Anlagenverzeichnis)",F309&lt;&gt;"USt-Zahllast/-Gutschrift (nicht ergebniswirksam)"),I309,"")</f>
        <v/>
      </c>
      <c r="M309" s="18">
        <f>IF(B309="","",MONTH(B309))</f>
        <v/>
      </c>
      <c r="N309" s="18">
        <f>IF(B309="","",YEAR(B309))</f>
        <v/>
      </c>
    </row>
    <row r="310">
      <c r="A310" s="18">
        <f>IF(B310="","",ROW()-5)</f>
        <v/>
      </c>
      <c r="B310" s="19" t="n"/>
      <c r="C310" s="20" t="n"/>
      <c r="D310" s="20" t="n"/>
      <c r="E310" s="20" t="n"/>
      <c r="F310" s="20" t="n"/>
      <c r="G310" s="21" t="n"/>
      <c r="H310" s="22" t="n"/>
      <c r="I310" s="23">
        <f>IF(G310="","",ROUND(G310/(1+N(H310)),2))</f>
        <v/>
      </c>
      <c r="J310" s="23">
        <f>IF(G310="","",G310-I310)</f>
        <v/>
      </c>
      <c r="K310" s="23">
        <f>IF(AND(G310&lt;&gt;"",E310="Einnahme",F310&lt;&gt;"USt-Zahllast/-Gutschrift (nicht ergebniswirksam)"),I310,"")</f>
        <v/>
      </c>
      <c r="L310" s="23">
        <f>IF(AND(G310&lt;&gt;"",E310="Ausgabe",F310&lt;&gt;"Anlagenkauf (Abschreibung über Anlagenverzeichnis)",F310&lt;&gt;"USt-Zahllast/-Gutschrift (nicht ergebniswirksam)"),I310,"")</f>
        <v/>
      </c>
      <c r="M310" s="18">
        <f>IF(B310="","",MONTH(B310))</f>
        <v/>
      </c>
      <c r="N310" s="18">
        <f>IF(B310="","",YEAR(B310))</f>
        <v/>
      </c>
    </row>
    <row r="311">
      <c r="A311" s="18">
        <f>IF(B311="","",ROW()-5)</f>
        <v/>
      </c>
      <c r="B311" s="19" t="n"/>
      <c r="C311" s="20" t="n"/>
      <c r="D311" s="20" t="n"/>
      <c r="E311" s="20" t="n"/>
      <c r="F311" s="20" t="n"/>
      <c r="G311" s="21" t="n"/>
      <c r="H311" s="22" t="n"/>
      <c r="I311" s="23">
        <f>IF(G311="","",ROUND(G311/(1+N(H311)),2))</f>
        <v/>
      </c>
      <c r="J311" s="23">
        <f>IF(G311="","",G311-I311)</f>
        <v/>
      </c>
      <c r="K311" s="23">
        <f>IF(AND(G311&lt;&gt;"",E311="Einnahme",F311&lt;&gt;"USt-Zahllast/-Gutschrift (nicht ergebniswirksam)"),I311,"")</f>
        <v/>
      </c>
      <c r="L311" s="23">
        <f>IF(AND(G311&lt;&gt;"",E311="Ausgabe",F311&lt;&gt;"Anlagenkauf (Abschreibung über Anlagenverzeichnis)",F311&lt;&gt;"USt-Zahllast/-Gutschrift (nicht ergebniswirksam)"),I311,"")</f>
        <v/>
      </c>
      <c r="M311" s="18">
        <f>IF(B311="","",MONTH(B311))</f>
        <v/>
      </c>
      <c r="N311" s="18">
        <f>IF(B311="","",YEAR(B311))</f>
        <v/>
      </c>
    </row>
    <row r="312">
      <c r="A312" s="18">
        <f>IF(B312="","",ROW()-5)</f>
        <v/>
      </c>
      <c r="B312" s="19" t="n"/>
      <c r="C312" s="20" t="n"/>
      <c r="D312" s="20" t="n"/>
      <c r="E312" s="20" t="n"/>
      <c r="F312" s="20" t="n"/>
      <c r="G312" s="21" t="n"/>
      <c r="H312" s="22" t="n"/>
      <c r="I312" s="23">
        <f>IF(G312="","",ROUND(G312/(1+N(H312)),2))</f>
        <v/>
      </c>
      <c r="J312" s="23">
        <f>IF(G312="","",G312-I312)</f>
        <v/>
      </c>
      <c r="K312" s="23">
        <f>IF(AND(G312&lt;&gt;"",E312="Einnahme",F312&lt;&gt;"USt-Zahllast/-Gutschrift (nicht ergebniswirksam)"),I312,"")</f>
        <v/>
      </c>
      <c r="L312" s="23">
        <f>IF(AND(G312&lt;&gt;"",E312="Ausgabe",F312&lt;&gt;"Anlagenkauf (Abschreibung über Anlagenverzeichnis)",F312&lt;&gt;"USt-Zahllast/-Gutschrift (nicht ergebniswirksam)"),I312,"")</f>
        <v/>
      </c>
      <c r="M312" s="18">
        <f>IF(B312="","",MONTH(B312))</f>
        <v/>
      </c>
      <c r="N312" s="18">
        <f>IF(B312="","",YEAR(B312))</f>
        <v/>
      </c>
    </row>
    <row r="313">
      <c r="A313" s="18">
        <f>IF(B313="","",ROW()-5)</f>
        <v/>
      </c>
      <c r="B313" s="19" t="n"/>
      <c r="C313" s="20" t="n"/>
      <c r="D313" s="20" t="n"/>
      <c r="E313" s="20" t="n"/>
      <c r="F313" s="20" t="n"/>
      <c r="G313" s="21" t="n"/>
      <c r="H313" s="22" t="n"/>
      <c r="I313" s="23">
        <f>IF(G313="","",ROUND(G313/(1+N(H313)),2))</f>
        <v/>
      </c>
      <c r="J313" s="23">
        <f>IF(G313="","",G313-I313)</f>
        <v/>
      </c>
      <c r="K313" s="23">
        <f>IF(AND(G313&lt;&gt;"",E313="Einnahme",F313&lt;&gt;"USt-Zahllast/-Gutschrift (nicht ergebniswirksam)"),I313,"")</f>
        <v/>
      </c>
      <c r="L313" s="23">
        <f>IF(AND(G313&lt;&gt;"",E313="Ausgabe",F313&lt;&gt;"Anlagenkauf (Abschreibung über Anlagenverzeichnis)",F313&lt;&gt;"USt-Zahllast/-Gutschrift (nicht ergebniswirksam)"),I313,"")</f>
        <v/>
      </c>
      <c r="M313" s="18">
        <f>IF(B313="","",MONTH(B313))</f>
        <v/>
      </c>
      <c r="N313" s="18">
        <f>IF(B313="","",YEAR(B313))</f>
        <v/>
      </c>
    </row>
    <row r="314">
      <c r="A314" s="18">
        <f>IF(B314="","",ROW()-5)</f>
        <v/>
      </c>
      <c r="B314" s="19" t="n"/>
      <c r="C314" s="20" t="n"/>
      <c r="D314" s="20" t="n"/>
      <c r="E314" s="20" t="n"/>
      <c r="F314" s="20" t="n"/>
      <c r="G314" s="21" t="n"/>
      <c r="H314" s="22" t="n"/>
      <c r="I314" s="23">
        <f>IF(G314="","",ROUND(G314/(1+N(H314)),2))</f>
        <v/>
      </c>
      <c r="J314" s="23">
        <f>IF(G314="","",G314-I314)</f>
        <v/>
      </c>
      <c r="K314" s="23">
        <f>IF(AND(G314&lt;&gt;"",E314="Einnahme",F314&lt;&gt;"USt-Zahllast/-Gutschrift (nicht ergebniswirksam)"),I314,"")</f>
        <v/>
      </c>
      <c r="L314" s="23">
        <f>IF(AND(G314&lt;&gt;"",E314="Ausgabe",F314&lt;&gt;"Anlagenkauf (Abschreibung über Anlagenverzeichnis)",F314&lt;&gt;"USt-Zahllast/-Gutschrift (nicht ergebniswirksam)"),I314,"")</f>
        <v/>
      </c>
      <c r="M314" s="18">
        <f>IF(B314="","",MONTH(B314))</f>
        <v/>
      </c>
      <c r="N314" s="18">
        <f>IF(B314="","",YEAR(B314))</f>
        <v/>
      </c>
    </row>
    <row r="315">
      <c r="A315" s="18">
        <f>IF(B315="","",ROW()-5)</f>
        <v/>
      </c>
      <c r="B315" s="19" t="n"/>
      <c r="C315" s="20" t="n"/>
      <c r="D315" s="20" t="n"/>
      <c r="E315" s="20" t="n"/>
      <c r="F315" s="20" t="n"/>
      <c r="G315" s="21" t="n"/>
      <c r="H315" s="22" t="n"/>
      <c r="I315" s="23">
        <f>IF(G315="","",ROUND(G315/(1+N(H315)),2))</f>
        <v/>
      </c>
      <c r="J315" s="23">
        <f>IF(G315="","",G315-I315)</f>
        <v/>
      </c>
      <c r="K315" s="23">
        <f>IF(AND(G315&lt;&gt;"",E315="Einnahme",F315&lt;&gt;"USt-Zahllast/-Gutschrift (nicht ergebniswirksam)"),I315,"")</f>
        <v/>
      </c>
      <c r="L315" s="23">
        <f>IF(AND(G315&lt;&gt;"",E315="Ausgabe",F315&lt;&gt;"Anlagenkauf (Abschreibung über Anlagenverzeichnis)",F315&lt;&gt;"USt-Zahllast/-Gutschrift (nicht ergebniswirksam)"),I315,"")</f>
        <v/>
      </c>
      <c r="M315" s="18">
        <f>IF(B315="","",MONTH(B315))</f>
        <v/>
      </c>
      <c r="N315" s="18">
        <f>IF(B315="","",YEAR(B315))</f>
        <v/>
      </c>
    </row>
    <row r="316">
      <c r="A316" s="18">
        <f>IF(B316="","",ROW()-5)</f>
        <v/>
      </c>
      <c r="B316" s="19" t="n"/>
      <c r="C316" s="20" t="n"/>
      <c r="D316" s="20" t="n"/>
      <c r="E316" s="20" t="n"/>
      <c r="F316" s="20" t="n"/>
      <c r="G316" s="21" t="n"/>
      <c r="H316" s="22" t="n"/>
      <c r="I316" s="23">
        <f>IF(G316="","",ROUND(G316/(1+N(H316)),2))</f>
        <v/>
      </c>
      <c r="J316" s="23">
        <f>IF(G316="","",G316-I316)</f>
        <v/>
      </c>
      <c r="K316" s="23">
        <f>IF(AND(G316&lt;&gt;"",E316="Einnahme",F316&lt;&gt;"USt-Zahllast/-Gutschrift (nicht ergebniswirksam)"),I316,"")</f>
        <v/>
      </c>
      <c r="L316" s="23">
        <f>IF(AND(G316&lt;&gt;"",E316="Ausgabe",F316&lt;&gt;"Anlagenkauf (Abschreibung über Anlagenverzeichnis)",F316&lt;&gt;"USt-Zahllast/-Gutschrift (nicht ergebniswirksam)"),I316,"")</f>
        <v/>
      </c>
      <c r="M316" s="18">
        <f>IF(B316="","",MONTH(B316))</f>
        <v/>
      </c>
      <c r="N316" s="18">
        <f>IF(B316="","",YEAR(B316))</f>
        <v/>
      </c>
    </row>
    <row r="317">
      <c r="A317" s="18">
        <f>IF(B317="","",ROW()-5)</f>
        <v/>
      </c>
      <c r="B317" s="19" t="n"/>
      <c r="C317" s="20" t="n"/>
      <c r="D317" s="20" t="n"/>
      <c r="E317" s="20" t="n"/>
      <c r="F317" s="20" t="n"/>
      <c r="G317" s="21" t="n"/>
      <c r="H317" s="22" t="n"/>
      <c r="I317" s="23">
        <f>IF(G317="","",ROUND(G317/(1+N(H317)),2))</f>
        <v/>
      </c>
      <c r="J317" s="23">
        <f>IF(G317="","",G317-I317)</f>
        <v/>
      </c>
      <c r="K317" s="23">
        <f>IF(AND(G317&lt;&gt;"",E317="Einnahme",F317&lt;&gt;"USt-Zahllast/-Gutschrift (nicht ergebniswirksam)"),I317,"")</f>
        <v/>
      </c>
      <c r="L317" s="23">
        <f>IF(AND(G317&lt;&gt;"",E317="Ausgabe",F317&lt;&gt;"Anlagenkauf (Abschreibung über Anlagenverzeichnis)",F317&lt;&gt;"USt-Zahllast/-Gutschrift (nicht ergebniswirksam)"),I317,"")</f>
        <v/>
      </c>
      <c r="M317" s="18">
        <f>IF(B317="","",MONTH(B317))</f>
        <v/>
      </c>
      <c r="N317" s="18">
        <f>IF(B317="","",YEAR(B317))</f>
        <v/>
      </c>
    </row>
    <row r="318">
      <c r="A318" s="18">
        <f>IF(B318="","",ROW()-5)</f>
        <v/>
      </c>
      <c r="B318" s="19" t="n"/>
      <c r="C318" s="20" t="n"/>
      <c r="D318" s="20" t="n"/>
      <c r="E318" s="20" t="n"/>
      <c r="F318" s="20" t="n"/>
      <c r="G318" s="21" t="n"/>
      <c r="H318" s="22" t="n"/>
      <c r="I318" s="23">
        <f>IF(G318="","",ROUND(G318/(1+N(H318)),2))</f>
        <v/>
      </c>
      <c r="J318" s="23">
        <f>IF(G318="","",G318-I318)</f>
        <v/>
      </c>
      <c r="K318" s="23">
        <f>IF(AND(G318&lt;&gt;"",E318="Einnahme",F318&lt;&gt;"USt-Zahllast/-Gutschrift (nicht ergebniswirksam)"),I318,"")</f>
        <v/>
      </c>
      <c r="L318" s="23">
        <f>IF(AND(G318&lt;&gt;"",E318="Ausgabe",F318&lt;&gt;"Anlagenkauf (Abschreibung über Anlagenverzeichnis)",F318&lt;&gt;"USt-Zahllast/-Gutschrift (nicht ergebniswirksam)"),I318,"")</f>
        <v/>
      </c>
      <c r="M318" s="18">
        <f>IF(B318="","",MONTH(B318))</f>
        <v/>
      </c>
      <c r="N318" s="18">
        <f>IF(B318="","",YEAR(B318))</f>
        <v/>
      </c>
    </row>
    <row r="319">
      <c r="A319" s="18">
        <f>IF(B319="","",ROW()-5)</f>
        <v/>
      </c>
      <c r="B319" s="19" t="n"/>
      <c r="C319" s="20" t="n"/>
      <c r="D319" s="20" t="n"/>
      <c r="E319" s="20" t="n"/>
      <c r="F319" s="20" t="n"/>
      <c r="G319" s="21" t="n"/>
      <c r="H319" s="22" t="n"/>
      <c r="I319" s="23">
        <f>IF(G319="","",ROUND(G319/(1+N(H319)),2))</f>
        <v/>
      </c>
      <c r="J319" s="23">
        <f>IF(G319="","",G319-I319)</f>
        <v/>
      </c>
      <c r="K319" s="23">
        <f>IF(AND(G319&lt;&gt;"",E319="Einnahme",F319&lt;&gt;"USt-Zahllast/-Gutschrift (nicht ergebniswirksam)"),I319,"")</f>
        <v/>
      </c>
      <c r="L319" s="23">
        <f>IF(AND(G319&lt;&gt;"",E319="Ausgabe",F319&lt;&gt;"Anlagenkauf (Abschreibung über Anlagenverzeichnis)",F319&lt;&gt;"USt-Zahllast/-Gutschrift (nicht ergebniswirksam)"),I319,"")</f>
        <v/>
      </c>
      <c r="M319" s="18">
        <f>IF(B319="","",MONTH(B319))</f>
        <v/>
      </c>
      <c r="N319" s="18">
        <f>IF(B319="","",YEAR(B319))</f>
        <v/>
      </c>
    </row>
    <row r="320">
      <c r="A320" s="18">
        <f>IF(B320="","",ROW()-5)</f>
        <v/>
      </c>
      <c r="B320" s="19" t="n"/>
      <c r="C320" s="20" t="n"/>
      <c r="D320" s="20" t="n"/>
      <c r="E320" s="20" t="n"/>
      <c r="F320" s="20" t="n"/>
      <c r="G320" s="21" t="n"/>
      <c r="H320" s="22" t="n"/>
      <c r="I320" s="23">
        <f>IF(G320="","",ROUND(G320/(1+N(H320)),2))</f>
        <v/>
      </c>
      <c r="J320" s="23">
        <f>IF(G320="","",G320-I320)</f>
        <v/>
      </c>
      <c r="K320" s="23">
        <f>IF(AND(G320&lt;&gt;"",E320="Einnahme",F320&lt;&gt;"USt-Zahllast/-Gutschrift (nicht ergebniswirksam)"),I320,"")</f>
        <v/>
      </c>
      <c r="L320" s="23">
        <f>IF(AND(G320&lt;&gt;"",E320="Ausgabe",F320&lt;&gt;"Anlagenkauf (Abschreibung über Anlagenverzeichnis)",F320&lt;&gt;"USt-Zahllast/-Gutschrift (nicht ergebniswirksam)"),I320,"")</f>
        <v/>
      </c>
      <c r="M320" s="18">
        <f>IF(B320="","",MONTH(B320))</f>
        <v/>
      </c>
      <c r="N320" s="18">
        <f>IF(B320="","",YEAR(B320))</f>
        <v/>
      </c>
    </row>
    <row r="321">
      <c r="A321" s="18">
        <f>IF(B321="","",ROW()-5)</f>
        <v/>
      </c>
      <c r="B321" s="19" t="n"/>
      <c r="C321" s="20" t="n"/>
      <c r="D321" s="20" t="n"/>
      <c r="E321" s="20" t="n"/>
      <c r="F321" s="20" t="n"/>
      <c r="G321" s="21" t="n"/>
      <c r="H321" s="22" t="n"/>
      <c r="I321" s="23">
        <f>IF(G321="","",ROUND(G321/(1+N(H321)),2))</f>
        <v/>
      </c>
      <c r="J321" s="23">
        <f>IF(G321="","",G321-I321)</f>
        <v/>
      </c>
      <c r="K321" s="23">
        <f>IF(AND(G321&lt;&gt;"",E321="Einnahme",F321&lt;&gt;"USt-Zahllast/-Gutschrift (nicht ergebniswirksam)"),I321,"")</f>
        <v/>
      </c>
      <c r="L321" s="23">
        <f>IF(AND(G321&lt;&gt;"",E321="Ausgabe",F321&lt;&gt;"Anlagenkauf (Abschreibung über Anlagenverzeichnis)",F321&lt;&gt;"USt-Zahllast/-Gutschrift (nicht ergebniswirksam)"),I321,"")</f>
        <v/>
      </c>
      <c r="M321" s="18">
        <f>IF(B321="","",MONTH(B321))</f>
        <v/>
      </c>
      <c r="N321" s="18">
        <f>IF(B321="","",YEAR(B321))</f>
        <v/>
      </c>
    </row>
    <row r="322">
      <c r="A322" s="18">
        <f>IF(B322="","",ROW()-5)</f>
        <v/>
      </c>
      <c r="B322" s="19" t="n"/>
      <c r="C322" s="20" t="n"/>
      <c r="D322" s="20" t="n"/>
      <c r="E322" s="20" t="n"/>
      <c r="F322" s="20" t="n"/>
      <c r="G322" s="21" t="n"/>
      <c r="H322" s="22" t="n"/>
      <c r="I322" s="23">
        <f>IF(G322="","",ROUND(G322/(1+N(H322)),2))</f>
        <v/>
      </c>
      <c r="J322" s="23">
        <f>IF(G322="","",G322-I322)</f>
        <v/>
      </c>
      <c r="K322" s="23">
        <f>IF(AND(G322&lt;&gt;"",E322="Einnahme",F322&lt;&gt;"USt-Zahllast/-Gutschrift (nicht ergebniswirksam)"),I322,"")</f>
        <v/>
      </c>
      <c r="L322" s="23">
        <f>IF(AND(G322&lt;&gt;"",E322="Ausgabe",F322&lt;&gt;"Anlagenkauf (Abschreibung über Anlagenverzeichnis)",F322&lt;&gt;"USt-Zahllast/-Gutschrift (nicht ergebniswirksam)"),I322,"")</f>
        <v/>
      </c>
      <c r="M322" s="18">
        <f>IF(B322="","",MONTH(B322))</f>
        <v/>
      </c>
      <c r="N322" s="18">
        <f>IF(B322="","",YEAR(B322))</f>
        <v/>
      </c>
    </row>
    <row r="323">
      <c r="A323" s="18">
        <f>IF(B323="","",ROW()-5)</f>
        <v/>
      </c>
      <c r="B323" s="19" t="n"/>
      <c r="C323" s="20" t="n"/>
      <c r="D323" s="20" t="n"/>
      <c r="E323" s="20" t="n"/>
      <c r="F323" s="20" t="n"/>
      <c r="G323" s="21" t="n"/>
      <c r="H323" s="22" t="n"/>
      <c r="I323" s="23">
        <f>IF(G323="","",ROUND(G323/(1+N(H323)),2))</f>
        <v/>
      </c>
      <c r="J323" s="23">
        <f>IF(G323="","",G323-I323)</f>
        <v/>
      </c>
      <c r="K323" s="23">
        <f>IF(AND(G323&lt;&gt;"",E323="Einnahme",F323&lt;&gt;"USt-Zahllast/-Gutschrift (nicht ergebniswirksam)"),I323,"")</f>
        <v/>
      </c>
      <c r="L323" s="23">
        <f>IF(AND(G323&lt;&gt;"",E323="Ausgabe",F323&lt;&gt;"Anlagenkauf (Abschreibung über Anlagenverzeichnis)",F323&lt;&gt;"USt-Zahllast/-Gutschrift (nicht ergebniswirksam)"),I323,"")</f>
        <v/>
      </c>
      <c r="M323" s="18">
        <f>IF(B323="","",MONTH(B323))</f>
        <v/>
      </c>
      <c r="N323" s="18">
        <f>IF(B323="","",YEAR(B323))</f>
        <v/>
      </c>
    </row>
    <row r="324">
      <c r="A324" s="18">
        <f>IF(B324="","",ROW()-5)</f>
        <v/>
      </c>
      <c r="B324" s="19" t="n"/>
      <c r="C324" s="20" t="n"/>
      <c r="D324" s="20" t="n"/>
      <c r="E324" s="20" t="n"/>
      <c r="F324" s="20" t="n"/>
      <c r="G324" s="21" t="n"/>
      <c r="H324" s="22" t="n"/>
      <c r="I324" s="23">
        <f>IF(G324="","",ROUND(G324/(1+N(H324)),2))</f>
        <v/>
      </c>
      <c r="J324" s="23">
        <f>IF(G324="","",G324-I324)</f>
        <v/>
      </c>
      <c r="K324" s="23">
        <f>IF(AND(G324&lt;&gt;"",E324="Einnahme",F324&lt;&gt;"USt-Zahllast/-Gutschrift (nicht ergebniswirksam)"),I324,"")</f>
        <v/>
      </c>
      <c r="L324" s="23">
        <f>IF(AND(G324&lt;&gt;"",E324="Ausgabe",F324&lt;&gt;"Anlagenkauf (Abschreibung über Anlagenverzeichnis)",F324&lt;&gt;"USt-Zahllast/-Gutschrift (nicht ergebniswirksam)"),I324,"")</f>
        <v/>
      </c>
      <c r="M324" s="18">
        <f>IF(B324="","",MONTH(B324))</f>
        <v/>
      </c>
      <c r="N324" s="18">
        <f>IF(B324="","",YEAR(B324))</f>
        <v/>
      </c>
    </row>
    <row r="325">
      <c r="A325" s="18">
        <f>IF(B325="","",ROW()-5)</f>
        <v/>
      </c>
      <c r="B325" s="19" t="n"/>
      <c r="C325" s="20" t="n"/>
      <c r="D325" s="20" t="n"/>
      <c r="E325" s="20" t="n"/>
      <c r="F325" s="20" t="n"/>
      <c r="G325" s="21" t="n"/>
      <c r="H325" s="22" t="n"/>
      <c r="I325" s="23">
        <f>IF(G325="","",ROUND(G325/(1+N(H325)),2))</f>
        <v/>
      </c>
      <c r="J325" s="23">
        <f>IF(G325="","",G325-I325)</f>
        <v/>
      </c>
      <c r="K325" s="23">
        <f>IF(AND(G325&lt;&gt;"",E325="Einnahme",F325&lt;&gt;"USt-Zahllast/-Gutschrift (nicht ergebniswirksam)"),I325,"")</f>
        <v/>
      </c>
      <c r="L325" s="23">
        <f>IF(AND(G325&lt;&gt;"",E325="Ausgabe",F325&lt;&gt;"Anlagenkauf (Abschreibung über Anlagenverzeichnis)",F325&lt;&gt;"USt-Zahllast/-Gutschrift (nicht ergebniswirksam)"),I325,"")</f>
        <v/>
      </c>
      <c r="M325" s="18">
        <f>IF(B325="","",MONTH(B325))</f>
        <v/>
      </c>
      <c r="N325" s="18">
        <f>IF(B325="","",YEAR(B325))</f>
        <v/>
      </c>
    </row>
    <row r="326">
      <c r="A326" s="18">
        <f>IF(B326="","",ROW()-5)</f>
        <v/>
      </c>
      <c r="B326" s="19" t="n"/>
      <c r="C326" s="20" t="n"/>
      <c r="D326" s="20" t="n"/>
      <c r="E326" s="20" t="n"/>
      <c r="F326" s="20" t="n"/>
      <c r="G326" s="21" t="n"/>
      <c r="H326" s="22" t="n"/>
      <c r="I326" s="23">
        <f>IF(G326="","",ROUND(G326/(1+N(H326)),2))</f>
        <v/>
      </c>
      <c r="J326" s="23">
        <f>IF(G326="","",G326-I326)</f>
        <v/>
      </c>
      <c r="K326" s="23">
        <f>IF(AND(G326&lt;&gt;"",E326="Einnahme",F326&lt;&gt;"USt-Zahllast/-Gutschrift (nicht ergebniswirksam)"),I326,"")</f>
        <v/>
      </c>
      <c r="L326" s="23">
        <f>IF(AND(G326&lt;&gt;"",E326="Ausgabe",F326&lt;&gt;"Anlagenkauf (Abschreibung über Anlagenverzeichnis)",F326&lt;&gt;"USt-Zahllast/-Gutschrift (nicht ergebniswirksam)"),I326,"")</f>
        <v/>
      </c>
      <c r="M326" s="18">
        <f>IF(B326="","",MONTH(B326))</f>
        <v/>
      </c>
      <c r="N326" s="18">
        <f>IF(B326="","",YEAR(B326))</f>
        <v/>
      </c>
    </row>
    <row r="327">
      <c r="A327" s="18">
        <f>IF(B327="","",ROW()-5)</f>
        <v/>
      </c>
      <c r="B327" s="19" t="n"/>
      <c r="C327" s="20" t="n"/>
      <c r="D327" s="20" t="n"/>
      <c r="E327" s="20" t="n"/>
      <c r="F327" s="20" t="n"/>
      <c r="G327" s="21" t="n"/>
      <c r="H327" s="22" t="n"/>
      <c r="I327" s="23">
        <f>IF(G327="","",ROUND(G327/(1+N(H327)),2))</f>
        <v/>
      </c>
      <c r="J327" s="23">
        <f>IF(G327="","",G327-I327)</f>
        <v/>
      </c>
      <c r="K327" s="23">
        <f>IF(AND(G327&lt;&gt;"",E327="Einnahme",F327&lt;&gt;"USt-Zahllast/-Gutschrift (nicht ergebniswirksam)"),I327,"")</f>
        <v/>
      </c>
      <c r="L327" s="23">
        <f>IF(AND(G327&lt;&gt;"",E327="Ausgabe",F327&lt;&gt;"Anlagenkauf (Abschreibung über Anlagenverzeichnis)",F327&lt;&gt;"USt-Zahllast/-Gutschrift (nicht ergebniswirksam)"),I327,"")</f>
        <v/>
      </c>
      <c r="M327" s="18">
        <f>IF(B327="","",MONTH(B327))</f>
        <v/>
      </c>
      <c r="N327" s="18">
        <f>IF(B327="","",YEAR(B327))</f>
        <v/>
      </c>
    </row>
    <row r="328">
      <c r="A328" s="18">
        <f>IF(B328="","",ROW()-5)</f>
        <v/>
      </c>
      <c r="B328" s="19" t="n"/>
      <c r="C328" s="20" t="n"/>
      <c r="D328" s="20" t="n"/>
      <c r="E328" s="20" t="n"/>
      <c r="F328" s="20" t="n"/>
      <c r="G328" s="21" t="n"/>
      <c r="H328" s="22" t="n"/>
      <c r="I328" s="23">
        <f>IF(G328="","",ROUND(G328/(1+N(H328)),2))</f>
        <v/>
      </c>
      <c r="J328" s="23">
        <f>IF(G328="","",G328-I328)</f>
        <v/>
      </c>
      <c r="K328" s="23">
        <f>IF(AND(G328&lt;&gt;"",E328="Einnahme",F328&lt;&gt;"USt-Zahllast/-Gutschrift (nicht ergebniswirksam)"),I328,"")</f>
        <v/>
      </c>
      <c r="L328" s="23">
        <f>IF(AND(G328&lt;&gt;"",E328="Ausgabe",F328&lt;&gt;"Anlagenkauf (Abschreibung über Anlagenverzeichnis)",F328&lt;&gt;"USt-Zahllast/-Gutschrift (nicht ergebniswirksam)"),I328,"")</f>
        <v/>
      </c>
      <c r="M328" s="18">
        <f>IF(B328="","",MONTH(B328))</f>
        <v/>
      </c>
      <c r="N328" s="18">
        <f>IF(B328="","",YEAR(B328))</f>
        <v/>
      </c>
    </row>
    <row r="329">
      <c r="A329" s="18">
        <f>IF(B329="","",ROW()-5)</f>
        <v/>
      </c>
      <c r="B329" s="19" t="n"/>
      <c r="C329" s="20" t="n"/>
      <c r="D329" s="20" t="n"/>
      <c r="E329" s="20" t="n"/>
      <c r="F329" s="20" t="n"/>
      <c r="G329" s="21" t="n"/>
      <c r="H329" s="22" t="n"/>
      <c r="I329" s="23">
        <f>IF(G329="","",ROUND(G329/(1+N(H329)),2))</f>
        <v/>
      </c>
      <c r="J329" s="23">
        <f>IF(G329="","",G329-I329)</f>
        <v/>
      </c>
      <c r="K329" s="23">
        <f>IF(AND(G329&lt;&gt;"",E329="Einnahme",F329&lt;&gt;"USt-Zahllast/-Gutschrift (nicht ergebniswirksam)"),I329,"")</f>
        <v/>
      </c>
      <c r="L329" s="23">
        <f>IF(AND(G329&lt;&gt;"",E329="Ausgabe",F329&lt;&gt;"Anlagenkauf (Abschreibung über Anlagenverzeichnis)",F329&lt;&gt;"USt-Zahllast/-Gutschrift (nicht ergebniswirksam)"),I329,"")</f>
        <v/>
      </c>
      <c r="M329" s="18">
        <f>IF(B329="","",MONTH(B329))</f>
        <v/>
      </c>
      <c r="N329" s="18">
        <f>IF(B329="","",YEAR(B329))</f>
        <v/>
      </c>
    </row>
    <row r="330">
      <c r="A330" s="18">
        <f>IF(B330="","",ROW()-5)</f>
        <v/>
      </c>
      <c r="B330" s="19" t="n"/>
      <c r="C330" s="20" t="n"/>
      <c r="D330" s="20" t="n"/>
      <c r="E330" s="20" t="n"/>
      <c r="F330" s="20" t="n"/>
      <c r="G330" s="21" t="n"/>
      <c r="H330" s="22" t="n"/>
      <c r="I330" s="23">
        <f>IF(G330="","",ROUND(G330/(1+N(H330)),2))</f>
        <v/>
      </c>
      <c r="J330" s="23">
        <f>IF(G330="","",G330-I330)</f>
        <v/>
      </c>
      <c r="K330" s="23">
        <f>IF(AND(G330&lt;&gt;"",E330="Einnahme",F330&lt;&gt;"USt-Zahllast/-Gutschrift (nicht ergebniswirksam)"),I330,"")</f>
        <v/>
      </c>
      <c r="L330" s="23">
        <f>IF(AND(G330&lt;&gt;"",E330="Ausgabe",F330&lt;&gt;"Anlagenkauf (Abschreibung über Anlagenverzeichnis)",F330&lt;&gt;"USt-Zahllast/-Gutschrift (nicht ergebniswirksam)"),I330,"")</f>
        <v/>
      </c>
      <c r="M330" s="18">
        <f>IF(B330="","",MONTH(B330))</f>
        <v/>
      </c>
      <c r="N330" s="18">
        <f>IF(B330="","",YEAR(B330))</f>
        <v/>
      </c>
    </row>
    <row r="331">
      <c r="A331" s="18">
        <f>IF(B331="","",ROW()-5)</f>
        <v/>
      </c>
      <c r="B331" s="19" t="n"/>
      <c r="C331" s="20" t="n"/>
      <c r="D331" s="20" t="n"/>
      <c r="E331" s="20" t="n"/>
      <c r="F331" s="20" t="n"/>
      <c r="G331" s="21" t="n"/>
      <c r="H331" s="22" t="n"/>
      <c r="I331" s="23">
        <f>IF(G331="","",ROUND(G331/(1+N(H331)),2))</f>
        <v/>
      </c>
      <c r="J331" s="23">
        <f>IF(G331="","",G331-I331)</f>
        <v/>
      </c>
      <c r="K331" s="23">
        <f>IF(AND(G331&lt;&gt;"",E331="Einnahme",F331&lt;&gt;"USt-Zahllast/-Gutschrift (nicht ergebniswirksam)"),I331,"")</f>
        <v/>
      </c>
      <c r="L331" s="23">
        <f>IF(AND(G331&lt;&gt;"",E331="Ausgabe",F331&lt;&gt;"Anlagenkauf (Abschreibung über Anlagenverzeichnis)",F331&lt;&gt;"USt-Zahllast/-Gutschrift (nicht ergebniswirksam)"),I331,"")</f>
        <v/>
      </c>
      <c r="M331" s="18">
        <f>IF(B331="","",MONTH(B331))</f>
        <v/>
      </c>
      <c r="N331" s="18">
        <f>IF(B331="","",YEAR(B331))</f>
        <v/>
      </c>
    </row>
    <row r="332">
      <c r="A332" s="18">
        <f>IF(B332="","",ROW()-5)</f>
        <v/>
      </c>
      <c r="B332" s="19" t="n"/>
      <c r="C332" s="20" t="n"/>
      <c r="D332" s="20" t="n"/>
      <c r="E332" s="20" t="n"/>
      <c r="F332" s="20" t="n"/>
      <c r="G332" s="21" t="n"/>
      <c r="H332" s="22" t="n"/>
      <c r="I332" s="23">
        <f>IF(G332="","",ROUND(G332/(1+N(H332)),2))</f>
        <v/>
      </c>
      <c r="J332" s="23">
        <f>IF(G332="","",G332-I332)</f>
        <v/>
      </c>
      <c r="K332" s="23">
        <f>IF(AND(G332&lt;&gt;"",E332="Einnahme",F332&lt;&gt;"USt-Zahllast/-Gutschrift (nicht ergebniswirksam)"),I332,"")</f>
        <v/>
      </c>
      <c r="L332" s="23">
        <f>IF(AND(G332&lt;&gt;"",E332="Ausgabe",F332&lt;&gt;"Anlagenkauf (Abschreibung über Anlagenverzeichnis)",F332&lt;&gt;"USt-Zahllast/-Gutschrift (nicht ergebniswirksam)"),I332,"")</f>
        <v/>
      </c>
      <c r="M332" s="18">
        <f>IF(B332="","",MONTH(B332))</f>
        <v/>
      </c>
      <c r="N332" s="18">
        <f>IF(B332="","",YEAR(B332))</f>
        <v/>
      </c>
    </row>
    <row r="333">
      <c r="A333" s="18">
        <f>IF(B333="","",ROW()-5)</f>
        <v/>
      </c>
      <c r="B333" s="19" t="n"/>
      <c r="C333" s="20" t="n"/>
      <c r="D333" s="20" t="n"/>
      <c r="E333" s="20" t="n"/>
      <c r="F333" s="20" t="n"/>
      <c r="G333" s="21" t="n"/>
      <c r="H333" s="22" t="n"/>
      <c r="I333" s="23">
        <f>IF(G333="","",ROUND(G333/(1+N(H333)),2))</f>
        <v/>
      </c>
      <c r="J333" s="23">
        <f>IF(G333="","",G333-I333)</f>
        <v/>
      </c>
      <c r="K333" s="23">
        <f>IF(AND(G333&lt;&gt;"",E333="Einnahme",F333&lt;&gt;"USt-Zahllast/-Gutschrift (nicht ergebniswirksam)"),I333,"")</f>
        <v/>
      </c>
      <c r="L333" s="23">
        <f>IF(AND(G333&lt;&gt;"",E333="Ausgabe",F333&lt;&gt;"Anlagenkauf (Abschreibung über Anlagenverzeichnis)",F333&lt;&gt;"USt-Zahllast/-Gutschrift (nicht ergebniswirksam)"),I333,"")</f>
        <v/>
      </c>
      <c r="M333" s="18">
        <f>IF(B333="","",MONTH(B333))</f>
        <v/>
      </c>
      <c r="N333" s="18">
        <f>IF(B333="","",YEAR(B333))</f>
        <v/>
      </c>
    </row>
    <row r="334">
      <c r="A334" s="18">
        <f>IF(B334="","",ROW()-5)</f>
        <v/>
      </c>
      <c r="B334" s="19" t="n"/>
      <c r="C334" s="20" t="n"/>
      <c r="D334" s="20" t="n"/>
      <c r="E334" s="20" t="n"/>
      <c r="F334" s="20" t="n"/>
      <c r="G334" s="21" t="n"/>
      <c r="H334" s="22" t="n"/>
      <c r="I334" s="23">
        <f>IF(G334="","",ROUND(G334/(1+N(H334)),2))</f>
        <v/>
      </c>
      <c r="J334" s="23">
        <f>IF(G334="","",G334-I334)</f>
        <v/>
      </c>
      <c r="K334" s="23">
        <f>IF(AND(G334&lt;&gt;"",E334="Einnahme",F334&lt;&gt;"USt-Zahllast/-Gutschrift (nicht ergebniswirksam)"),I334,"")</f>
        <v/>
      </c>
      <c r="L334" s="23">
        <f>IF(AND(G334&lt;&gt;"",E334="Ausgabe",F334&lt;&gt;"Anlagenkauf (Abschreibung über Anlagenverzeichnis)",F334&lt;&gt;"USt-Zahllast/-Gutschrift (nicht ergebniswirksam)"),I334,"")</f>
        <v/>
      </c>
      <c r="M334" s="18">
        <f>IF(B334="","",MONTH(B334))</f>
        <v/>
      </c>
      <c r="N334" s="18">
        <f>IF(B334="","",YEAR(B334))</f>
        <v/>
      </c>
    </row>
    <row r="335">
      <c r="A335" s="18">
        <f>IF(B335="","",ROW()-5)</f>
        <v/>
      </c>
      <c r="B335" s="19" t="n"/>
      <c r="C335" s="20" t="n"/>
      <c r="D335" s="20" t="n"/>
      <c r="E335" s="20" t="n"/>
      <c r="F335" s="20" t="n"/>
      <c r="G335" s="21" t="n"/>
      <c r="H335" s="22" t="n"/>
      <c r="I335" s="23">
        <f>IF(G335="","",ROUND(G335/(1+N(H335)),2))</f>
        <v/>
      </c>
      <c r="J335" s="23">
        <f>IF(G335="","",G335-I335)</f>
        <v/>
      </c>
      <c r="K335" s="23">
        <f>IF(AND(G335&lt;&gt;"",E335="Einnahme",F335&lt;&gt;"USt-Zahllast/-Gutschrift (nicht ergebniswirksam)"),I335,"")</f>
        <v/>
      </c>
      <c r="L335" s="23">
        <f>IF(AND(G335&lt;&gt;"",E335="Ausgabe",F335&lt;&gt;"Anlagenkauf (Abschreibung über Anlagenverzeichnis)",F335&lt;&gt;"USt-Zahllast/-Gutschrift (nicht ergebniswirksam)"),I335,"")</f>
        <v/>
      </c>
      <c r="M335" s="18">
        <f>IF(B335="","",MONTH(B335))</f>
        <v/>
      </c>
      <c r="N335" s="18">
        <f>IF(B335="","",YEAR(B335))</f>
        <v/>
      </c>
    </row>
    <row r="336">
      <c r="A336" s="18">
        <f>IF(B336="","",ROW()-5)</f>
        <v/>
      </c>
      <c r="B336" s="19" t="n"/>
      <c r="C336" s="20" t="n"/>
      <c r="D336" s="20" t="n"/>
      <c r="E336" s="20" t="n"/>
      <c r="F336" s="20" t="n"/>
      <c r="G336" s="21" t="n"/>
      <c r="H336" s="22" t="n"/>
      <c r="I336" s="23">
        <f>IF(G336="","",ROUND(G336/(1+N(H336)),2))</f>
        <v/>
      </c>
      <c r="J336" s="23">
        <f>IF(G336="","",G336-I336)</f>
        <v/>
      </c>
      <c r="K336" s="23">
        <f>IF(AND(G336&lt;&gt;"",E336="Einnahme",F336&lt;&gt;"USt-Zahllast/-Gutschrift (nicht ergebniswirksam)"),I336,"")</f>
        <v/>
      </c>
      <c r="L336" s="23">
        <f>IF(AND(G336&lt;&gt;"",E336="Ausgabe",F336&lt;&gt;"Anlagenkauf (Abschreibung über Anlagenverzeichnis)",F336&lt;&gt;"USt-Zahllast/-Gutschrift (nicht ergebniswirksam)"),I336,"")</f>
        <v/>
      </c>
      <c r="M336" s="18">
        <f>IF(B336="","",MONTH(B336))</f>
        <v/>
      </c>
      <c r="N336" s="18">
        <f>IF(B336="","",YEAR(B336))</f>
        <v/>
      </c>
    </row>
    <row r="337">
      <c r="A337" s="18">
        <f>IF(B337="","",ROW()-5)</f>
        <v/>
      </c>
      <c r="B337" s="19" t="n"/>
      <c r="C337" s="20" t="n"/>
      <c r="D337" s="20" t="n"/>
      <c r="E337" s="20" t="n"/>
      <c r="F337" s="20" t="n"/>
      <c r="G337" s="21" t="n"/>
      <c r="H337" s="22" t="n"/>
      <c r="I337" s="23">
        <f>IF(G337="","",ROUND(G337/(1+N(H337)),2))</f>
        <v/>
      </c>
      <c r="J337" s="23">
        <f>IF(G337="","",G337-I337)</f>
        <v/>
      </c>
      <c r="K337" s="23">
        <f>IF(AND(G337&lt;&gt;"",E337="Einnahme",F337&lt;&gt;"USt-Zahllast/-Gutschrift (nicht ergebniswirksam)"),I337,"")</f>
        <v/>
      </c>
      <c r="L337" s="23">
        <f>IF(AND(G337&lt;&gt;"",E337="Ausgabe",F337&lt;&gt;"Anlagenkauf (Abschreibung über Anlagenverzeichnis)",F337&lt;&gt;"USt-Zahllast/-Gutschrift (nicht ergebniswirksam)"),I337,"")</f>
        <v/>
      </c>
      <c r="M337" s="18">
        <f>IF(B337="","",MONTH(B337))</f>
        <v/>
      </c>
      <c r="N337" s="18">
        <f>IF(B337="","",YEAR(B337))</f>
        <v/>
      </c>
    </row>
    <row r="338">
      <c r="A338" s="18">
        <f>IF(B338="","",ROW()-5)</f>
        <v/>
      </c>
      <c r="B338" s="19" t="n"/>
      <c r="C338" s="20" t="n"/>
      <c r="D338" s="20" t="n"/>
      <c r="E338" s="20" t="n"/>
      <c r="F338" s="20" t="n"/>
      <c r="G338" s="21" t="n"/>
      <c r="H338" s="22" t="n"/>
      <c r="I338" s="23">
        <f>IF(G338="","",ROUND(G338/(1+N(H338)),2))</f>
        <v/>
      </c>
      <c r="J338" s="23">
        <f>IF(G338="","",G338-I338)</f>
        <v/>
      </c>
      <c r="K338" s="23">
        <f>IF(AND(G338&lt;&gt;"",E338="Einnahme",F338&lt;&gt;"USt-Zahllast/-Gutschrift (nicht ergebniswirksam)"),I338,"")</f>
        <v/>
      </c>
      <c r="L338" s="23">
        <f>IF(AND(G338&lt;&gt;"",E338="Ausgabe",F338&lt;&gt;"Anlagenkauf (Abschreibung über Anlagenverzeichnis)",F338&lt;&gt;"USt-Zahllast/-Gutschrift (nicht ergebniswirksam)"),I338,"")</f>
        <v/>
      </c>
      <c r="M338" s="18">
        <f>IF(B338="","",MONTH(B338))</f>
        <v/>
      </c>
      <c r="N338" s="18">
        <f>IF(B338="","",YEAR(B338))</f>
        <v/>
      </c>
    </row>
    <row r="339">
      <c r="A339" s="18">
        <f>IF(B339="","",ROW()-5)</f>
        <v/>
      </c>
      <c r="B339" s="19" t="n"/>
      <c r="C339" s="20" t="n"/>
      <c r="D339" s="20" t="n"/>
      <c r="E339" s="20" t="n"/>
      <c r="F339" s="20" t="n"/>
      <c r="G339" s="21" t="n"/>
      <c r="H339" s="22" t="n"/>
      <c r="I339" s="23">
        <f>IF(G339="","",ROUND(G339/(1+N(H339)),2))</f>
        <v/>
      </c>
      <c r="J339" s="23">
        <f>IF(G339="","",G339-I339)</f>
        <v/>
      </c>
      <c r="K339" s="23">
        <f>IF(AND(G339&lt;&gt;"",E339="Einnahme",F339&lt;&gt;"USt-Zahllast/-Gutschrift (nicht ergebniswirksam)"),I339,"")</f>
        <v/>
      </c>
      <c r="L339" s="23">
        <f>IF(AND(G339&lt;&gt;"",E339="Ausgabe",F339&lt;&gt;"Anlagenkauf (Abschreibung über Anlagenverzeichnis)",F339&lt;&gt;"USt-Zahllast/-Gutschrift (nicht ergebniswirksam)"),I339,"")</f>
        <v/>
      </c>
      <c r="M339" s="18">
        <f>IF(B339="","",MONTH(B339))</f>
        <v/>
      </c>
      <c r="N339" s="18">
        <f>IF(B339="","",YEAR(B339))</f>
        <v/>
      </c>
    </row>
    <row r="340">
      <c r="A340" s="18">
        <f>IF(B340="","",ROW()-5)</f>
        <v/>
      </c>
      <c r="B340" s="19" t="n"/>
      <c r="C340" s="20" t="n"/>
      <c r="D340" s="20" t="n"/>
      <c r="E340" s="20" t="n"/>
      <c r="F340" s="20" t="n"/>
      <c r="G340" s="21" t="n"/>
      <c r="H340" s="22" t="n"/>
      <c r="I340" s="23">
        <f>IF(G340="","",ROUND(G340/(1+N(H340)),2))</f>
        <v/>
      </c>
      <c r="J340" s="23">
        <f>IF(G340="","",G340-I340)</f>
        <v/>
      </c>
      <c r="K340" s="23">
        <f>IF(AND(G340&lt;&gt;"",E340="Einnahme",F340&lt;&gt;"USt-Zahllast/-Gutschrift (nicht ergebniswirksam)"),I340,"")</f>
        <v/>
      </c>
      <c r="L340" s="23">
        <f>IF(AND(G340&lt;&gt;"",E340="Ausgabe",F340&lt;&gt;"Anlagenkauf (Abschreibung über Anlagenverzeichnis)",F340&lt;&gt;"USt-Zahllast/-Gutschrift (nicht ergebniswirksam)"),I340,"")</f>
        <v/>
      </c>
      <c r="M340" s="18">
        <f>IF(B340="","",MONTH(B340))</f>
        <v/>
      </c>
      <c r="N340" s="18">
        <f>IF(B340="","",YEAR(B340))</f>
        <v/>
      </c>
    </row>
    <row r="341">
      <c r="A341" s="18">
        <f>IF(B341="","",ROW()-5)</f>
        <v/>
      </c>
      <c r="B341" s="19" t="n"/>
      <c r="C341" s="20" t="n"/>
      <c r="D341" s="20" t="n"/>
      <c r="E341" s="20" t="n"/>
      <c r="F341" s="20" t="n"/>
      <c r="G341" s="21" t="n"/>
      <c r="H341" s="22" t="n"/>
      <c r="I341" s="23">
        <f>IF(G341="","",ROUND(G341/(1+N(H341)),2))</f>
        <v/>
      </c>
      <c r="J341" s="23">
        <f>IF(G341="","",G341-I341)</f>
        <v/>
      </c>
      <c r="K341" s="23">
        <f>IF(AND(G341&lt;&gt;"",E341="Einnahme",F341&lt;&gt;"USt-Zahllast/-Gutschrift (nicht ergebniswirksam)"),I341,"")</f>
        <v/>
      </c>
      <c r="L341" s="23">
        <f>IF(AND(G341&lt;&gt;"",E341="Ausgabe",F341&lt;&gt;"Anlagenkauf (Abschreibung über Anlagenverzeichnis)",F341&lt;&gt;"USt-Zahllast/-Gutschrift (nicht ergebniswirksam)"),I341,"")</f>
        <v/>
      </c>
      <c r="M341" s="18">
        <f>IF(B341="","",MONTH(B341))</f>
        <v/>
      </c>
      <c r="N341" s="18">
        <f>IF(B341="","",YEAR(B341))</f>
        <v/>
      </c>
    </row>
    <row r="342">
      <c r="A342" s="18">
        <f>IF(B342="","",ROW()-5)</f>
        <v/>
      </c>
      <c r="B342" s="19" t="n"/>
      <c r="C342" s="20" t="n"/>
      <c r="D342" s="20" t="n"/>
      <c r="E342" s="20" t="n"/>
      <c r="F342" s="20" t="n"/>
      <c r="G342" s="21" t="n"/>
      <c r="H342" s="22" t="n"/>
      <c r="I342" s="23">
        <f>IF(G342="","",ROUND(G342/(1+N(H342)),2))</f>
        <v/>
      </c>
      <c r="J342" s="23">
        <f>IF(G342="","",G342-I342)</f>
        <v/>
      </c>
      <c r="K342" s="23">
        <f>IF(AND(G342&lt;&gt;"",E342="Einnahme",F342&lt;&gt;"USt-Zahllast/-Gutschrift (nicht ergebniswirksam)"),I342,"")</f>
        <v/>
      </c>
      <c r="L342" s="23">
        <f>IF(AND(G342&lt;&gt;"",E342="Ausgabe",F342&lt;&gt;"Anlagenkauf (Abschreibung über Anlagenverzeichnis)",F342&lt;&gt;"USt-Zahllast/-Gutschrift (nicht ergebniswirksam)"),I342,"")</f>
        <v/>
      </c>
      <c r="M342" s="18">
        <f>IF(B342="","",MONTH(B342))</f>
        <v/>
      </c>
      <c r="N342" s="18">
        <f>IF(B342="","",YEAR(B342))</f>
        <v/>
      </c>
    </row>
    <row r="343">
      <c r="A343" s="18">
        <f>IF(B343="","",ROW()-5)</f>
        <v/>
      </c>
      <c r="B343" s="19" t="n"/>
      <c r="C343" s="20" t="n"/>
      <c r="D343" s="20" t="n"/>
      <c r="E343" s="20" t="n"/>
      <c r="F343" s="20" t="n"/>
      <c r="G343" s="21" t="n"/>
      <c r="H343" s="22" t="n"/>
      <c r="I343" s="23">
        <f>IF(G343="","",ROUND(G343/(1+N(H343)),2))</f>
        <v/>
      </c>
      <c r="J343" s="23">
        <f>IF(G343="","",G343-I343)</f>
        <v/>
      </c>
      <c r="K343" s="23">
        <f>IF(AND(G343&lt;&gt;"",E343="Einnahme",F343&lt;&gt;"USt-Zahllast/-Gutschrift (nicht ergebniswirksam)"),I343,"")</f>
        <v/>
      </c>
      <c r="L343" s="23">
        <f>IF(AND(G343&lt;&gt;"",E343="Ausgabe",F343&lt;&gt;"Anlagenkauf (Abschreibung über Anlagenverzeichnis)",F343&lt;&gt;"USt-Zahllast/-Gutschrift (nicht ergebniswirksam)"),I343,"")</f>
        <v/>
      </c>
      <c r="M343" s="18">
        <f>IF(B343="","",MONTH(B343))</f>
        <v/>
      </c>
      <c r="N343" s="18">
        <f>IF(B343="","",YEAR(B343))</f>
        <v/>
      </c>
    </row>
    <row r="344">
      <c r="A344" s="18">
        <f>IF(B344="","",ROW()-5)</f>
        <v/>
      </c>
      <c r="B344" s="19" t="n"/>
      <c r="C344" s="20" t="n"/>
      <c r="D344" s="20" t="n"/>
      <c r="E344" s="20" t="n"/>
      <c r="F344" s="20" t="n"/>
      <c r="G344" s="21" t="n"/>
      <c r="H344" s="22" t="n"/>
      <c r="I344" s="23">
        <f>IF(G344="","",ROUND(G344/(1+N(H344)),2))</f>
        <v/>
      </c>
      <c r="J344" s="23">
        <f>IF(G344="","",G344-I344)</f>
        <v/>
      </c>
      <c r="K344" s="23">
        <f>IF(AND(G344&lt;&gt;"",E344="Einnahme",F344&lt;&gt;"USt-Zahllast/-Gutschrift (nicht ergebniswirksam)"),I344,"")</f>
        <v/>
      </c>
      <c r="L344" s="23">
        <f>IF(AND(G344&lt;&gt;"",E344="Ausgabe",F344&lt;&gt;"Anlagenkauf (Abschreibung über Anlagenverzeichnis)",F344&lt;&gt;"USt-Zahllast/-Gutschrift (nicht ergebniswirksam)"),I344,"")</f>
        <v/>
      </c>
      <c r="M344" s="18">
        <f>IF(B344="","",MONTH(B344))</f>
        <v/>
      </c>
      <c r="N344" s="18">
        <f>IF(B344="","",YEAR(B344))</f>
        <v/>
      </c>
    </row>
    <row r="345">
      <c r="A345" s="18">
        <f>IF(B345="","",ROW()-5)</f>
        <v/>
      </c>
      <c r="B345" s="19" t="n"/>
      <c r="C345" s="20" t="n"/>
      <c r="D345" s="20" t="n"/>
      <c r="E345" s="20" t="n"/>
      <c r="F345" s="20" t="n"/>
      <c r="G345" s="21" t="n"/>
      <c r="H345" s="22" t="n"/>
      <c r="I345" s="23">
        <f>IF(G345="","",ROUND(G345/(1+N(H345)),2))</f>
        <v/>
      </c>
      <c r="J345" s="23">
        <f>IF(G345="","",G345-I345)</f>
        <v/>
      </c>
      <c r="K345" s="23">
        <f>IF(AND(G345&lt;&gt;"",E345="Einnahme",F345&lt;&gt;"USt-Zahllast/-Gutschrift (nicht ergebniswirksam)"),I345,"")</f>
        <v/>
      </c>
      <c r="L345" s="23">
        <f>IF(AND(G345&lt;&gt;"",E345="Ausgabe",F345&lt;&gt;"Anlagenkauf (Abschreibung über Anlagenverzeichnis)",F345&lt;&gt;"USt-Zahllast/-Gutschrift (nicht ergebniswirksam)"),I345,"")</f>
        <v/>
      </c>
      <c r="M345" s="18">
        <f>IF(B345="","",MONTH(B345))</f>
        <v/>
      </c>
      <c r="N345" s="18">
        <f>IF(B345="","",YEAR(B345))</f>
        <v/>
      </c>
    </row>
    <row r="346">
      <c r="A346" s="18">
        <f>IF(B346="","",ROW()-5)</f>
        <v/>
      </c>
      <c r="B346" s="19" t="n"/>
      <c r="C346" s="20" t="n"/>
      <c r="D346" s="20" t="n"/>
      <c r="E346" s="20" t="n"/>
      <c r="F346" s="20" t="n"/>
      <c r="G346" s="21" t="n"/>
      <c r="H346" s="22" t="n"/>
      <c r="I346" s="23">
        <f>IF(G346="","",ROUND(G346/(1+N(H346)),2))</f>
        <v/>
      </c>
      <c r="J346" s="23">
        <f>IF(G346="","",G346-I346)</f>
        <v/>
      </c>
      <c r="K346" s="23">
        <f>IF(AND(G346&lt;&gt;"",E346="Einnahme",F346&lt;&gt;"USt-Zahllast/-Gutschrift (nicht ergebniswirksam)"),I346,"")</f>
        <v/>
      </c>
      <c r="L346" s="23">
        <f>IF(AND(G346&lt;&gt;"",E346="Ausgabe",F346&lt;&gt;"Anlagenkauf (Abschreibung über Anlagenverzeichnis)",F346&lt;&gt;"USt-Zahllast/-Gutschrift (nicht ergebniswirksam)"),I346,"")</f>
        <v/>
      </c>
      <c r="M346" s="18">
        <f>IF(B346="","",MONTH(B346))</f>
        <v/>
      </c>
      <c r="N346" s="18">
        <f>IF(B346="","",YEAR(B346))</f>
        <v/>
      </c>
    </row>
    <row r="347">
      <c r="A347" s="18">
        <f>IF(B347="","",ROW()-5)</f>
        <v/>
      </c>
      <c r="B347" s="19" t="n"/>
      <c r="C347" s="20" t="n"/>
      <c r="D347" s="20" t="n"/>
      <c r="E347" s="20" t="n"/>
      <c r="F347" s="20" t="n"/>
      <c r="G347" s="21" t="n"/>
      <c r="H347" s="22" t="n"/>
      <c r="I347" s="23">
        <f>IF(G347="","",ROUND(G347/(1+N(H347)),2))</f>
        <v/>
      </c>
      <c r="J347" s="23">
        <f>IF(G347="","",G347-I347)</f>
        <v/>
      </c>
      <c r="K347" s="23">
        <f>IF(AND(G347&lt;&gt;"",E347="Einnahme",F347&lt;&gt;"USt-Zahllast/-Gutschrift (nicht ergebniswirksam)"),I347,"")</f>
        <v/>
      </c>
      <c r="L347" s="23">
        <f>IF(AND(G347&lt;&gt;"",E347="Ausgabe",F347&lt;&gt;"Anlagenkauf (Abschreibung über Anlagenverzeichnis)",F347&lt;&gt;"USt-Zahllast/-Gutschrift (nicht ergebniswirksam)"),I347,"")</f>
        <v/>
      </c>
      <c r="M347" s="18">
        <f>IF(B347="","",MONTH(B347))</f>
        <v/>
      </c>
      <c r="N347" s="18">
        <f>IF(B347="","",YEAR(B347))</f>
        <v/>
      </c>
    </row>
    <row r="348">
      <c r="A348" s="18">
        <f>IF(B348="","",ROW()-5)</f>
        <v/>
      </c>
      <c r="B348" s="19" t="n"/>
      <c r="C348" s="20" t="n"/>
      <c r="D348" s="20" t="n"/>
      <c r="E348" s="20" t="n"/>
      <c r="F348" s="20" t="n"/>
      <c r="G348" s="21" t="n"/>
      <c r="H348" s="22" t="n"/>
      <c r="I348" s="23">
        <f>IF(G348="","",ROUND(G348/(1+N(H348)),2))</f>
        <v/>
      </c>
      <c r="J348" s="23">
        <f>IF(G348="","",G348-I348)</f>
        <v/>
      </c>
      <c r="K348" s="23">
        <f>IF(AND(G348&lt;&gt;"",E348="Einnahme",F348&lt;&gt;"USt-Zahllast/-Gutschrift (nicht ergebniswirksam)"),I348,"")</f>
        <v/>
      </c>
      <c r="L348" s="23">
        <f>IF(AND(G348&lt;&gt;"",E348="Ausgabe",F348&lt;&gt;"Anlagenkauf (Abschreibung über Anlagenverzeichnis)",F348&lt;&gt;"USt-Zahllast/-Gutschrift (nicht ergebniswirksam)"),I348,"")</f>
        <v/>
      </c>
      <c r="M348" s="18">
        <f>IF(B348="","",MONTH(B348))</f>
        <v/>
      </c>
      <c r="N348" s="18">
        <f>IF(B348="","",YEAR(B348))</f>
        <v/>
      </c>
    </row>
    <row r="349">
      <c r="A349" s="18">
        <f>IF(B349="","",ROW()-5)</f>
        <v/>
      </c>
      <c r="B349" s="19" t="n"/>
      <c r="C349" s="20" t="n"/>
      <c r="D349" s="20" t="n"/>
      <c r="E349" s="20" t="n"/>
      <c r="F349" s="20" t="n"/>
      <c r="G349" s="21" t="n"/>
      <c r="H349" s="22" t="n"/>
      <c r="I349" s="23">
        <f>IF(G349="","",ROUND(G349/(1+N(H349)),2))</f>
        <v/>
      </c>
      <c r="J349" s="23">
        <f>IF(G349="","",G349-I349)</f>
        <v/>
      </c>
      <c r="K349" s="23">
        <f>IF(AND(G349&lt;&gt;"",E349="Einnahme",F349&lt;&gt;"USt-Zahllast/-Gutschrift (nicht ergebniswirksam)"),I349,"")</f>
        <v/>
      </c>
      <c r="L349" s="23">
        <f>IF(AND(G349&lt;&gt;"",E349="Ausgabe",F349&lt;&gt;"Anlagenkauf (Abschreibung über Anlagenverzeichnis)",F349&lt;&gt;"USt-Zahllast/-Gutschrift (nicht ergebniswirksam)"),I349,"")</f>
        <v/>
      </c>
      <c r="M349" s="18">
        <f>IF(B349="","",MONTH(B349))</f>
        <v/>
      </c>
      <c r="N349" s="18">
        <f>IF(B349="","",YEAR(B349))</f>
        <v/>
      </c>
    </row>
    <row r="350">
      <c r="A350" s="18">
        <f>IF(B350="","",ROW()-5)</f>
        <v/>
      </c>
      <c r="B350" s="19" t="n"/>
      <c r="C350" s="20" t="n"/>
      <c r="D350" s="20" t="n"/>
      <c r="E350" s="20" t="n"/>
      <c r="F350" s="20" t="n"/>
      <c r="G350" s="21" t="n"/>
      <c r="H350" s="22" t="n"/>
      <c r="I350" s="23">
        <f>IF(G350="","",ROUND(G350/(1+N(H350)),2))</f>
        <v/>
      </c>
      <c r="J350" s="23">
        <f>IF(G350="","",G350-I350)</f>
        <v/>
      </c>
      <c r="K350" s="23">
        <f>IF(AND(G350&lt;&gt;"",E350="Einnahme",F350&lt;&gt;"USt-Zahllast/-Gutschrift (nicht ergebniswirksam)"),I350,"")</f>
        <v/>
      </c>
      <c r="L350" s="23">
        <f>IF(AND(G350&lt;&gt;"",E350="Ausgabe",F350&lt;&gt;"Anlagenkauf (Abschreibung über Anlagenverzeichnis)",F350&lt;&gt;"USt-Zahllast/-Gutschrift (nicht ergebniswirksam)"),I350,"")</f>
        <v/>
      </c>
      <c r="M350" s="18">
        <f>IF(B350="","",MONTH(B350))</f>
        <v/>
      </c>
      <c r="N350" s="18">
        <f>IF(B350="","",YEAR(B350))</f>
        <v/>
      </c>
    </row>
    <row r="351">
      <c r="A351" s="18">
        <f>IF(B351="","",ROW()-5)</f>
        <v/>
      </c>
      <c r="B351" s="19" t="n"/>
      <c r="C351" s="20" t="n"/>
      <c r="D351" s="20" t="n"/>
      <c r="E351" s="20" t="n"/>
      <c r="F351" s="20" t="n"/>
      <c r="G351" s="21" t="n"/>
      <c r="H351" s="22" t="n"/>
      <c r="I351" s="23">
        <f>IF(G351="","",ROUND(G351/(1+N(H351)),2))</f>
        <v/>
      </c>
      <c r="J351" s="23">
        <f>IF(G351="","",G351-I351)</f>
        <v/>
      </c>
      <c r="K351" s="23">
        <f>IF(AND(G351&lt;&gt;"",E351="Einnahme",F351&lt;&gt;"USt-Zahllast/-Gutschrift (nicht ergebniswirksam)"),I351,"")</f>
        <v/>
      </c>
      <c r="L351" s="23">
        <f>IF(AND(G351&lt;&gt;"",E351="Ausgabe",F351&lt;&gt;"Anlagenkauf (Abschreibung über Anlagenverzeichnis)",F351&lt;&gt;"USt-Zahllast/-Gutschrift (nicht ergebniswirksam)"),I351,"")</f>
        <v/>
      </c>
      <c r="M351" s="18">
        <f>IF(B351="","",MONTH(B351))</f>
        <v/>
      </c>
      <c r="N351" s="18">
        <f>IF(B351="","",YEAR(B351))</f>
        <v/>
      </c>
    </row>
    <row r="352">
      <c r="A352" s="18">
        <f>IF(B352="","",ROW()-5)</f>
        <v/>
      </c>
      <c r="B352" s="19" t="n"/>
      <c r="C352" s="20" t="n"/>
      <c r="D352" s="20" t="n"/>
      <c r="E352" s="20" t="n"/>
      <c r="F352" s="20" t="n"/>
      <c r="G352" s="21" t="n"/>
      <c r="H352" s="22" t="n"/>
      <c r="I352" s="23">
        <f>IF(G352="","",ROUND(G352/(1+N(H352)),2))</f>
        <v/>
      </c>
      <c r="J352" s="23">
        <f>IF(G352="","",G352-I352)</f>
        <v/>
      </c>
      <c r="K352" s="23">
        <f>IF(AND(G352&lt;&gt;"",E352="Einnahme",F352&lt;&gt;"USt-Zahllast/-Gutschrift (nicht ergebniswirksam)"),I352,"")</f>
        <v/>
      </c>
      <c r="L352" s="23">
        <f>IF(AND(G352&lt;&gt;"",E352="Ausgabe",F352&lt;&gt;"Anlagenkauf (Abschreibung über Anlagenverzeichnis)",F352&lt;&gt;"USt-Zahllast/-Gutschrift (nicht ergebniswirksam)"),I352,"")</f>
        <v/>
      </c>
      <c r="M352" s="18">
        <f>IF(B352="","",MONTH(B352))</f>
        <v/>
      </c>
      <c r="N352" s="18">
        <f>IF(B352="","",YEAR(B352))</f>
        <v/>
      </c>
    </row>
    <row r="353">
      <c r="A353" s="18">
        <f>IF(B353="","",ROW()-5)</f>
        <v/>
      </c>
      <c r="B353" s="19" t="n"/>
      <c r="C353" s="20" t="n"/>
      <c r="D353" s="20" t="n"/>
      <c r="E353" s="20" t="n"/>
      <c r="F353" s="20" t="n"/>
      <c r="G353" s="21" t="n"/>
      <c r="H353" s="22" t="n"/>
      <c r="I353" s="23">
        <f>IF(G353="","",ROUND(G353/(1+N(H353)),2))</f>
        <v/>
      </c>
      <c r="J353" s="23">
        <f>IF(G353="","",G353-I353)</f>
        <v/>
      </c>
      <c r="K353" s="23">
        <f>IF(AND(G353&lt;&gt;"",E353="Einnahme",F353&lt;&gt;"USt-Zahllast/-Gutschrift (nicht ergebniswirksam)"),I353,"")</f>
        <v/>
      </c>
      <c r="L353" s="23">
        <f>IF(AND(G353&lt;&gt;"",E353="Ausgabe",F353&lt;&gt;"Anlagenkauf (Abschreibung über Anlagenverzeichnis)",F353&lt;&gt;"USt-Zahllast/-Gutschrift (nicht ergebniswirksam)"),I353,"")</f>
        <v/>
      </c>
      <c r="M353" s="18">
        <f>IF(B353="","",MONTH(B353))</f>
        <v/>
      </c>
      <c r="N353" s="18">
        <f>IF(B353="","",YEAR(B353))</f>
        <v/>
      </c>
    </row>
    <row r="354">
      <c r="A354" s="18">
        <f>IF(B354="","",ROW()-5)</f>
        <v/>
      </c>
      <c r="B354" s="19" t="n"/>
      <c r="C354" s="20" t="n"/>
      <c r="D354" s="20" t="n"/>
      <c r="E354" s="20" t="n"/>
      <c r="F354" s="20" t="n"/>
      <c r="G354" s="21" t="n"/>
      <c r="H354" s="22" t="n"/>
      <c r="I354" s="23">
        <f>IF(G354="","",ROUND(G354/(1+N(H354)),2))</f>
        <v/>
      </c>
      <c r="J354" s="23">
        <f>IF(G354="","",G354-I354)</f>
        <v/>
      </c>
      <c r="K354" s="23">
        <f>IF(AND(G354&lt;&gt;"",E354="Einnahme",F354&lt;&gt;"USt-Zahllast/-Gutschrift (nicht ergebniswirksam)"),I354,"")</f>
        <v/>
      </c>
      <c r="L354" s="23">
        <f>IF(AND(G354&lt;&gt;"",E354="Ausgabe",F354&lt;&gt;"Anlagenkauf (Abschreibung über Anlagenverzeichnis)",F354&lt;&gt;"USt-Zahllast/-Gutschrift (nicht ergebniswirksam)"),I354,"")</f>
        <v/>
      </c>
      <c r="M354" s="18">
        <f>IF(B354="","",MONTH(B354))</f>
        <v/>
      </c>
      <c r="N354" s="18">
        <f>IF(B354="","",YEAR(B354))</f>
        <v/>
      </c>
    </row>
    <row r="355">
      <c r="A355" s="18">
        <f>IF(B355="","",ROW()-5)</f>
        <v/>
      </c>
      <c r="B355" s="19" t="n"/>
      <c r="C355" s="20" t="n"/>
      <c r="D355" s="20" t="n"/>
      <c r="E355" s="20" t="n"/>
      <c r="F355" s="20" t="n"/>
      <c r="G355" s="21" t="n"/>
      <c r="H355" s="22" t="n"/>
      <c r="I355" s="23">
        <f>IF(G355="","",ROUND(G355/(1+N(H355)),2))</f>
        <v/>
      </c>
      <c r="J355" s="23">
        <f>IF(G355="","",G355-I355)</f>
        <v/>
      </c>
      <c r="K355" s="23">
        <f>IF(AND(G355&lt;&gt;"",E355="Einnahme",F355&lt;&gt;"USt-Zahllast/-Gutschrift (nicht ergebniswirksam)"),I355,"")</f>
        <v/>
      </c>
      <c r="L355" s="23">
        <f>IF(AND(G355&lt;&gt;"",E355="Ausgabe",F355&lt;&gt;"Anlagenkauf (Abschreibung über Anlagenverzeichnis)",F355&lt;&gt;"USt-Zahllast/-Gutschrift (nicht ergebniswirksam)"),I355,"")</f>
        <v/>
      </c>
      <c r="M355" s="18">
        <f>IF(B355="","",MONTH(B355))</f>
        <v/>
      </c>
      <c r="N355" s="18">
        <f>IF(B355="","",YEAR(B355))</f>
        <v/>
      </c>
    </row>
    <row r="356">
      <c r="A356" s="18">
        <f>IF(B356="","",ROW()-5)</f>
        <v/>
      </c>
      <c r="B356" s="19" t="n"/>
      <c r="C356" s="20" t="n"/>
      <c r="D356" s="20" t="n"/>
      <c r="E356" s="20" t="n"/>
      <c r="F356" s="20" t="n"/>
      <c r="G356" s="21" t="n"/>
      <c r="H356" s="22" t="n"/>
      <c r="I356" s="23">
        <f>IF(G356="","",ROUND(G356/(1+N(H356)),2))</f>
        <v/>
      </c>
      <c r="J356" s="23">
        <f>IF(G356="","",G356-I356)</f>
        <v/>
      </c>
      <c r="K356" s="23">
        <f>IF(AND(G356&lt;&gt;"",E356="Einnahme",F356&lt;&gt;"USt-Zahllast/-Gutschrift (nicht ergebniswirksam)"),I356,"")</f>
        <v/>
      </c>
      <c r="L356" s="23">
        <f>IF(AND(G356&lt;&gt;"",E356="Ausgabe",F356&lt;&gt;"Anlagenkauf (Abschreibung über Anlagenverzeichnis)",F356&lt;&gt;"USt-Zahllast/-Gutschrift (nicht ergebniswirksam)"),I356,"")</f>
        <v/>
      </c>
      <c r="M356" s="18">
        <f>IF(B356="","",MONTH(B356))</f>
        <v/>
      </c>
      <c r="N356" s="18">
        <f>IF(B356="","",YEAR(B356))</f>
        <v/>
      </c>
    </row>
    <row r="357">
      <c r="A357" s="18">
        <f>IF(B357="","",ROW()-5)</f>
        <v/>
      </c>
      <c r="B357" s="19" t="n"/>
      <c r="C357" s="20" t="n"/>
      <c r="D357" s="20" t="n"/>
      <c r="E357" s="20" t="n"/>
      <c r="F357" s="20" t="n"/>
      <c r="G357" s="21" t="n"/>
      <c r="H357" s="22" t="n"/>
      <c r="I357" s="23">
        <f>IF(G357="","",ROUND(G357/(1+N(H357)),2))</f>
        <v/>
      </c>
      <c r="J357" s="23">
        <f>IF(G357="","",G357-I357)</f>
        <v/>
      </c>
      <c r="K357" s="23">
        <f>IF(AND(G357&lt;&gt;"",E357="Einnahme",F357&lt;&gt;"USt-Zahllast/-Gutschrift (nicht ergebniswirksam)"),I357,"")</f>
        <v/>
      </c>
      <c r="L357" s="23">
        <f>IF(AND(G357&lt;&gt;"",E357="Ausgabe",F357&lt;&gt;"Anlagenkauf (Abschreibung über Anlagenverzeichnis)",F357&lt;&gt;"USt-Zahllast/-Gutschrift (nicht ergebniswirksam)"),I357,"")</f>
        <v/>
      </c>
      <c r="M357" s="18">
        <f>IF(B357="","",MONTH(B357))</f>
        <v/>
      </c>
      <c r="N357" s="18">
        <f>IF(B357="","",YEAR(B357))</f>
        <v/>
      </c>
    </row>
    <row r="358">
      <c r="A358" s="18">
        <f>IF(B358="","",ROW()-5)</f>
        <v/>
      </c>
      <c r="B358" s="19" t="n"/>
      <c r="C358" s="20" t="n"/>
      <c r="D358" s="20" t="n"/>
      <c r="E358" s="20" t="n"/>
      <c r="F358" s="20" t="n"/>
      <c r="G358" s="21" t="n"/>
      <c r="H358" s="22" t="n"/>
      <c r="I358" s="23">
        <f>IF(G358="","",ROUND(G358/(1+N(H358)),2))</f>
        <v/>
      </c>
      <c r="J358" s="23">
        <f>IF(G358="","",G358-I358)</f>
        <v/>
      </c>
      <c r="K358" s="23">
        <f>IF(AND(G358&lt;&gt;"",E358="Einnahme",F358&lt;&gt;"USt-Zahllast/-Gutschrift (nicht ergebniswirksam)"),I358,"")</f>
        <v/>
      </c>
      <c r="L358" s="23">
        <f>IF(AND(G358&lt;&gt;"",E358="Ausgabe",F358&lt;&gt;"Anlagenkauf (Abschreibung über Anlagenverzeichnis)",F358&lt;&gt;"USt-Zahllast/-Gutschrift (nicht ergebniswirksam)"),I358,"")</f>
        <v/>
      </c>
      <c r="M358" s="18">
        <f>IF(B358="","",MONTH(B358))</f>
        <v/>
      </c>
      <c r="N358" s="18">
        <f>IF(B358="","",YEAR(B358))</f>
        <v/>
      </c>
    </row>
    <row r="359">
      <c r="A359" s="18">
        <f>IF(B359="","",ROW()-5)</f>
        <v/>
      </c>
      <c r="B359" s="19" t="n"/>
      <c r="C359" s="20" t="n"/>
      <c r="D359" s="20" t="n"/>
      <c r="E359" s="20" t="n"/>
      <c r="F359" s="20" t="n"/>
      <c r="G359" s="21" t="n"/>
      <c r="H359" s="22" t="n"/>
      <c r="I359" s="23">
        <f>IF(G359="","",ROUND(G359/(1+N(H359)),2))</f>
        <v/>
      </c>
      <c r="J359" s="23">
        <f>IF(G359="","",G359-I359)</f>
        <v/>
      </c>
      <c r="K359" s="23">
        <f>IF(AND(G359&lt;&gt;"",E359="Einnahme",F359&lt;&gt;"USt-Zahllast/-Gutschrift (nicht ergebniswirksam)"),I359,"")</f>
        <v/>
      </c>
      <c r="L359" s="23">
        <f>IF(AND(G359&lt;&gt;"",E359="Ausgabe",F359&lt;&gt;"Anlagenkauf (Abschreibung über Anlagenverzeichnis)",F359&lt;&gt;"USt-Zahllast/-Gutschrift (nicht ergebniswirksam)"),I359,"")</f>
        <v/>
      </c>
      <c r="M359" s="18">
        <f>IF(B359="","",MONTH(B359))</f>
        <v/>
      </c>
      <c r="N359" s="18">
        <f>IF(B359="","",YEAR(B359))</f>
        <v/>
      </c>
    </row>
    <row r="360">
      <c r="A360" s="18">
        <f>IF(B360="","",ROW()-5)</f>
        <v/>
      </c>
      <c r="B360" s="19" t="n"/>
      <c r="C360" s="20" t="n"/>
      <c r="D360" s="20" t="n"/>
      <c r="E360" s="20" t="n"/>
      <c r="F360" s="20" t="n"/>
      <c r="G360" s="21" t="n"/>
      <c r="H360" s="22" t="n"/>
      <c r="I360" s="23">
        <f>IF(G360="","",ROUND(G360/(1+N(H360)),2))</f>
        <v/>
      </c>
      <c r="J360" s="23">
        <f>IF(G360="","",G360-I360)</f>
        <v/>
      </c>
      <c r="K360" s="23">
        <f>IF(AND(G360&lt;&gt;"",E360="Einnahme",F360&lt;&gt;"USt-Zahllast/-Gutschrift (nicht ergebniswirksam)"),I360,"")</f>
        <v/>
      </c>
      <c r="L360" s="23">
        <f>IF(AND(G360&lt;&gt;"",E360="Ausgabe",F360&lt;&gt;"Anlagenkauf (Abschreibung über Anlagenverzeichnis)",F360&lt;&gt;"USt-Zahllast/-Gutschrift (nicht ergebniswirksam)"),I360,"")</f>
        <v/>
      </c>
      <c r="M360" s="18">
        <f>IF(B360="","",MONTH(B360))</f>
        <v/>
      </c>
      <c r="N360" s="18">
        <f>IF(B360="","",YEAR(B360))</f>
        <v/>
      </c>
    </row>
    <row r="361">
      <c r="A361" s="18">
        <f>IF(B361="","",ROW()-5)</f>
        <v/>
      </c>
      <c r="B361" s="19" t="n"/>
      <c r="C361" s="20" t="n"/>
      <c r="D361" s="20" t="n"/>
      <c r="E361" s="20" t="n"/>
      <c r="F361" s="20" t="n"/>
      <c r="G361" s="21" t="n"/>
      <c r="H361" s="22" t="n"/>
      <c r="I361" s="23">
        <f>IF(G361="","",ROUND(G361/(1+N(H361)),2))</f>
        <v/>
      </c>
      <c r="J361" s="23">
        <f>IF(G361="","",G361-I361)</f>
        <v/>
      </c>
      <c r="K361" s="23">
        <f>IF(AND(G361&lt;&gt;"",E361="Einnahme",F361&lt;&gt;"USt-Zahllast/-Gutschrift (nicht ergebniswirksam)"),I361,"")</f>
        <v/>
      </c>
      <c r="L361" s="23">
        <f>IF(AND(G361&lt;&gt;"",E361="Ausgabe",F361&lt;&gt;"Anlagenkauf (Abschreibung über Anlagenverzeichnis)",F361&lt;&gt;"USt-Zahllast/-Gutschrift (nicht ergebniswirksam)"),I361,"")</f>
        <v/>
      </c>
      <c r="M361" s="18">
        <f>IF(B361="","",MONTH(B361))</f>
        <v/>
      </c>
      <c r="N361" s="18">
        <f>IF(B361="","",YEAR(B361))</f>
        <v/>
      </c>
    </row>
    <row r="362">
      <c r="A362" s="18">
        <f>IF(B362="","",ROW()-5)</f>
        <v/>
      </c>
      <c r="B362" s="19" t="n"/>
      <c r="C362" s="20" t="n"/>
      <c r="D362" s="20" t="n"/>
      <c r="E362" s="20" t="n"/>
      <c r="F362" s="20" t="n"/>
      <c r="G362" s="21" t="n"/>
      <c r="H362" s="22" t="n"/>
      <c r="I362" s="23">
        <f>IF(G362="","",ROUND(G362/(1+N(H362)),2))</f>
        <v/>
      </c>
      <c r="J362" s="23">
        <f>IF(G362="","",G362-I362)</f>
        <v/>
      </c>
      <c r="K362" s="23">
        <f>IF(AND(G362&lt;&gt;"",E362="Einnahme",F362&lt;&gt;"USt-Zahllast/-Gutschrift (nicht ergebniswirksam)"),I362,"")</f>
        <v/>
      </c>
      <c r="L362" s="23">
        <f>IF(AND(G362&lt;&gt;"",E362="Ausgabe",F362&lt;&gt;"Anlagenkauf (Abschreibung über Anlagenverzeichnis)",F362&lt;&gt;"USt-Zahllast/-Gutschrift (nicht ergebniswirksam)"),I362,"")</f>
        <v/>
      </c>
      <c r="M362" s="18">
        <f>IF(B362="","",MONTH(B362))</f>
        <v/>
      </c>
      <c r="N362" s="18">
        <f>IF(B362="","",YEAR(B362))</f>
        <v/>
      </c>
    </row>
    <row r="363">
      <c r="A363" s="18">
        <f>IF(B363="","",ROW()-5)</f>
        <v/>
      </c>
      <c r="B363" s="19" t="n"/>
      <c r="C363" s="20" t="n"/>
      <c r="D363" s="20" t="n"/>
      <c r="E363" s="20" t="n"/>
      <c r="F363" s="20" t="n"/>
      <c r="G363" s="21" t="n"/>
      <c r="H363" s="22" t="n"/>
      <c r="I363" s="23">
        <f>IF(G363="","",ROUND(G363/(1+N(H363)),2))</f>
        <v/>
      </c>
      <c r="J363" s="23">
        <f>IF(G363="","",G363-I363)</f>
        <v/>
      </c>
      <c r="K363" s="23">
        <f>IF(AND(G363&lt;&gt;"",E363="Einnahme",F363&lt;&gt;"USt-Zahllast/-Gutschrift (nicht ergebniswirksam)"),I363,"")</f>
        <v/>
      </c>
      <c r="L363" s="23">
        <f>IF(AND(G363&lt;&gt;"",E363="Ausgabe",F363&lt;&gt;"Anlagenkauf (Abschreibung über Anlagenverzeichnis)",F363&lt;&gt;"USt-Zahllast/-Gutschrift (nicht ergebniswirksam)"),I363,"")</f>
        <v/>
      </c>
      <c r="M363" s="18">
        <f>IF(B363="","",MONTH(B363))</f>
        <v/>
      </c>
      <c r="N363" s="18">
        <f>IF(B363="","",YEAR(B363))</f>
        <v/>
      </c>
    </row>
    <row r="364">
      <c r="A364" s="18">
        <f>IF(B364="","",ROW()-5)</f>
        <v/>
      </c>
      <c r="B364" s="19" t="n"/>
      <c r="C364" s="20" t="n"/>
      <c r="D364" s="20" t="n"/>
      <c r="E364" s="20" t="n"/>
      <c r="F364" s="20" t="n"/>
      <c r="G364" s="21" t="n"/>
      <c r="H364" s="22" t="n"/>
      <c r="I364" s="23">
        <f>IF(G364="","",ROUND(G364/(1+N(H364)),2))</f>
        <v/>
      </c>
      <c r="J364" s="23">
        <f>IF(G364="","",G364-I364)</f>
        <v/>
      </c>
      <c r="K364" s="23">
        <f>IF(AND(G364&lt;&gt;"",E364="Einnahme",F364&lt;&gt;"USt-Zahllast/-Gutschrift (nicht ergebniswirksam)"),I364,"")</f>
        <v/>
      </c>
      <c r="L364" s="23">
        <f>IF(AND(G364&lt;&gt;"",E364="Ausgabe",F364&lt;&gt;"Anlagenkauf (Abschreibung über Anlagenverzeichnis)",F364&lt;&gt;"USt-Zahllast/-Gutschrift (nicht ergebniswirksam)"),I364,"")</f>
        <v/>
      </c>
      <c r="M364" s="18">
        <f>IF(B364="","",MONTH(B364))</f>
        <v/>
      </c>
      <c r="N364" s="18">
        <f>IF(B364="","",YEAR(B364))</f>
        <v/>
      </c>
    </row>
    <row r="365">
      <c r="A365" s="18">
        <f>IF(B365="","",ROW()-5)</f>
        <v/>
      </c>
      <c r="B365" s="19" t="n"/>
      <c r="C365" s="20" t="n"/>
      <c r="D365" s="20" t="n"/>
      <c r="E365" s="20" t="n"/>
      <c r="F365" s="20" t="n"/>
      <c r="G365" s="21" t="n"/>
      <c r="H365" s="22" t="n"/>
      <c r="I365" s="23">
        <f>IF(G365="","",ROUND(G365/(1+N(H365)),2))</f>
        <v/>
      </c>
      <c r="J365" s="23">
        <f>IF(G365="","",G365-I365)</f>
        <v/>
      </c>
      <c r="K365" s="23">
        <f>IF(AND(G365&lt;&gt;"",E365="Einnahme",F365&lt;&gt;"USt-Zahllast/-Gutschrift (nicht ergebniswirksam)"),I365,"")</f>
        <v/>
      </c>
      <c r="L365" s="23">
        <f>IF(AND(G365&lt;&gt;"",E365="Ausgabe",F365&lt;&gt;"Anlagenkauf (Abschreibung über Anlagenverzeichnis)",F365&lt;&gt;"USt-Zahllast/-Gutschrift (nicht ergebniswirksam)"),I365,"")</f>
        <v/>
      </c>
      <c r="M365" s="18">
        <f>IF(B365="","",MONTH(B365))</f>
        <v/>
      </c>
      <c r="N365" s="18">
        <f>IF(B365="","",YEAR(B365))</f>
        <v/>
      </c>
    </row>
    <row r="366">
      <c r="A366" s="18">
        <f>IF(B366="","",ROW()-5)</f>
        <v/>
      </c>
      <c r="B366" s="19" t="n"/>
      <c r="C366" s="20" t="n"/>
      <c r="D366" s="20" t="n"/>
      <c r="E366" s="20" t="n"/>
      <c r="F366" s="20" t="n"/>
      <c r="G366" s="21" t="n"/>
      <c r="H366" s="22" t="n"/>
      <c r="I366" s="23">
        <f>IF(G366="","",ROUND(G366/(1+N(H366)),2))</f>
        <v/>
      </c>
      <c r="J366" s="23">
        <f>IF(G366="","",G366-I366)</f>
        <v/>
      </c>
      <c r="K366" s="23">
        <f>IF(AND(G366&lt;&gt;"",E366="Einnahme",F366&lt;&gt;"USt-Zahllast/-Gutschrift (nicht ergebniswirksam)"),I366,"")</f>
        <v/>
      </c>
      <c r="L366" s="23">
        <f>IF(AND(G366&lt;&gt;"",E366="Ausgabe",F366&lt;&gt;"Anlagenkauf (Abschreibung über Anlagenverzeichnis)",F366&lt;&gt;"USt-Zahllast/-Gutschrift (nicht ergebniswirksam)"),I366,"")</f>
        <v/>
      </c>
      <c r="M366" s="18">
        <f>IF(B366="","",MONTH(B366))</f>
        <v/>
      </c>
      <c r="N366" s="18">
        <f>IF(B366="","",YEAR(B366))</f>
        <v/>
      </c>
    </row>
    <row r="367">
      <c r="A367" s="18">
        <f>IF(B367="","",ROW()-5)</f>
        <v/>
      </c>
      <c r="B367" s="19" t="n"/>
      <c r="C367" s="20" t="n"/>
      <c r="D367" s="20" t="n"/>
      <c r="E367" s="20" t="n"/>
      <c r="F367" s="20" t="n"/>
      <c r="G367" s="21" t="n"/>
      <c r="H367" s="22" t="n"/>
      <c r="I367" s="23">
        <f>IF(G367="","",ROUND(G367/(1+N(H367)),2))</f>
        <v/>
      </c>
      <c r="J367" s="23">
        <f>IF(G367="","",G367-I367)</f>
        <v/>
      </c>
      <c r="K367" s="23">
        <f>IF(AND(G367&lt;&gt;"",E367="Einnahme",F367&lt;&gt;"USt-Zahllast/-Gutschrift (nicht ergebniswirksam)"),I367,"")</f>
        <v/>
      </c>
      <c r="L367" s="23">
        <f>IF(AND(G367&lt;&gt;"",E367="Ausgabe",F367&lt;&gt;"Anlagenkauf (Abschreibung über Anlagenverzeichnis)",F367&lt;&gt;"USt-Zahllast/-Gutschrift (nicht ergebniswirksam)"),I367,"")</f>
        <v/>
      </c>
      <c r="M367" s="18">
        <f>IF(B367="","",MONTH(B367))</f>
        <v/>
      </c>
      <c r="N367" s="18">
        <f>IF(B367="","",YEAR(B367))</f>
        <v/>
      </c>
    </row>
    <row r="368">
      <c r="A368" s="18">
        <f>IF(B368="","",ROW()-5)</f>
        <v/>
      </c>
      <c r="B368" s="19" t="n"/>
      <c r="C368" s="20" t="n"/>
      <c r="D368" s="20" t="n"/>
      <c r="E368" s="20" t="n"/>
      <c r="F368" s="20" t="n"/>
      <c r="G368" s="21" t="n"/>
      <c r="H368" s="22" t="n"/>
      <c r="I368" s="23">
        <f>IF(G368="","",ROUND(G368/(1+N(H368)),2))</f>
        <v/>
      </c>
      <c r="J368" s="23">
        <f>IF(G368="","",G368-I368)</f>
        <v/>
      </c>
      <c r="K368" s="23">
        <f>IF(AND(G368&lt;&gt;"",E368="Einnahme",F368&lt;&gt;"USt-Zahllast/-Gutschrift (nicht ergebniswirksam)"),I368,"")</f>
        <v/>
      </c>
      <c r="L368" s="23">
        <f>IF(AND(G368&lt;&gt;"",E368="Ausgabe",F368&lt;&gt;"Anlagenkauf (Abschreibung über Anlagenverzeichnis)",F368&lt;&gt;"USt-Zahllast/-Gutschrift (nicht ergebniswirksam)"),I368,"")</f>
        <v/>
      </c>
      <c r="M368" s="18">
        <f>IF(B368="","",MONTH(B368))</f>
        <v/>
      </c>
      <c r="N368" s="18">
        <f>IF(B368="","",YEAR(B368))</f>
        <v/>
      </c>
    </row>
    <row r="369">
      <c r="A369" s="18">
        <f>IF(B369="","",ROW()-5)</f>
        <v/>
      </c>
      <c r="B369" s="19" t="n"/>
      <c r="C369" s="20" t="n"/>
      <c r="D369" s="20" t="n"/>
      <c r="E369" s="20" t="n"/>
      <c r="F369" s="20" t="n"/>
      <c r="G369" s="21" t="n"/>
      <c r="H369" s="22" t="n"/>
      <c r="I369" s="23">
        <f>IF(G369="","",ROUND(G369/(1+N(H369)),2))</f>
        <v/>
      </c>
      <c r="J369" s="23">
        <f>IF(G369="","",G369-I369)</f>
        <v/>
      </c>
      <c r="K369" s="23">
        <f>IF(AND(G369&lt;&gt;"",E369="Einnahme",F369&lt;&gt;"USt-Zahllast/-Gutschrift (nicht ergebniswirksam)"),I369,"")</f>
        <v/>
      </c>
      <c r="L369" s="23">
        <f>IF(AND(G369&lt;&gt;"",E369="Ausgabe",F369&lt;&gt;"Anlagenkauf (Abschreibung über Anlagenverzeichnis)",F369&lt;&gt;"USt-Zahllast/-Gutschrift (nicht ergebniswirksam)"),I369,"")</f>
        <v/>
      </c>
      <c r="M369" s="18">
        <f>IF(B369="","",MONTH(B369))</f>
        <v/>
      </c>
      <c r="N369" s="18">
        <f>IF(B369="","",YEAR(B369))</f>
        <v/>
      </c>
    </row>
    <row r="370">
      <c r="A370" s="18">
        <f>IF(B370="","",ROW()-5)</f>
        <v/>
      </c>
      <c r="B370" s="19" t="n"/>
      <c r="C370" s="20" t="n"/>
      <c r="D370" s="20" t="n"/>
      <c r="E370" s="20" t="n"/>
      <c r="F370" s="20" t="n"/>
      <c r="G370" s="21" t="n"/>
      <c r="H370" s="22" t="n"/>
      <c r="I370" s="23">
        <f>IF(G370="","",ROUND(G370/(1+N(H370)),2))</f>
        <v/>
      </c>
      <c r="J370" s="23">
        <f>IF(G370="","",G370-I370)</f>
        <v/>
      </c>
      <c r="K370" s="23">
        <f>IF(AND(G370&lt;&gt;"",E370="Einnahme",F370&lt;&gt;"USt-Zahllast/-Gutschrift (nicht ergebniswirksam)"),I370,"")</f>
        <v/>
      </c>
      <c r="L370" s="23">
        <f>IF(AND(G370&lt;&gt;"",E370="Ausgabe",F370&lt;&gt;"Anlagenkauf (Abschreibung über Anlagenverzeichnis)",F370&lt;&gt;"USt-Zahllast/-Gutschrift (nicht ergebniswirksam)"),I370,"")</f>
        <v/>
      </c>
      <c r="M370" s="18">
        <f>IF(B370="","",MONTH(B370))</f>
        <v/>
      </c>
      <c r="N370" s="18">
        <f>IF(B370="","",YEAR(B370))</f>
        <v/>
      </c>
    </row>
    <row r="371">
      <c r="A371" s="18">
        <f>IF(B371="","",ROW()-5)</f>
        <v/>
      </c>
      <c r="B371" s="19" t="n"/>
      <c r="C371" s="20" t="n"/>
      <c r="D371" s="20" t="n"/>
      <c r="E371" s="20" t="n"/>
      <c r="F371" s="20" t="n"/>
      <c r="G371" s="21" t="n"/>
      <c r="H371" s="22" t="n"/>
      <c r="I371" s="23">
        <f>IF(G371="","",ROUND(G371/(1+N(H371)),2))</f>
        <v/>
      </c>
      <c r="J371" s="23">
        <f>IF(G371="","",G371-I371)</f>
        <v/>
      </c>
      <c r="K371" s="23">
        <f>IF(AND(G371&lt;&gt;"",E371="Einnahme",F371&lt;&gt;"USt-Zahllast/-Gutschrift (nicht ergebniswirksam)"),I371,"")</f>
        <v/>
      </c>
      <c r="L371" s="23">
        <f>IF(AND(G371&lt;&gt;"",E371="Ausgabe",F371&lt;&gt;"Anlagenkauf (Abschreibung über Anlagenverzeichnis)",F371&lt;&gt;"USt-Zahllast/-Gutschrift (nicht ergebniswirksam)"),I371,"")</f>
        <v/>
      </c>
      <c r="M371" s="18">
        <f>IF(B371="","",MONTH(B371))</f>
        <v/>
      </c>
      <c r="N371" s="18">
        <f>IF(B371="","",YEAR(B371))</f>
        <v/>
      </c>
    </row>
    <row r="372">
      <c r="A372" s="18">
        <f>IF(B372="","",ROW()-5)</f>
        <v/>
      </c>
      <c r="B372" s="19" t="n"/>
      <c r="C372" s="20" t="n"/>
      <c r="D372" s="20" t="n"/>
      <c r="E372" s="20" t="n"/>
      <c r="F372" s="20" t="n"/>
      <c r="G372" s="21" t="n"/>
      <c r="H372" s="22" t="n"/>
      <c r="I372" s="23">
        <f>IF(G372="","",ROUND(G372/(1+N(H372)),2))</f>
        <v/>
      </c>
      <c r="J372" s="23">
        <f>IF(G372="","",G372-I372)</f>
        <v/>
      </c>
      <c r="K372" s="23">
        <f>IF(AND(G372&lt;&gt;"",E372="Einnahme",F372&lt;&gt;"USt-Zahllast/-Gutschrift (nicht ergebniswirksam)"),I372,"")</f>
        <v/>
      </c>
      <c r="L372" s="23">
        <f>IF(AND(G372&lt;&gt;"",E372="Ausgabe",F372&lt;&gt;"Anlagenkauf (Abschreibung über Anlagenverzeichnis)",F372&lt;&gt;"USt-Zahllast/-Gutschrift (nicht ergebniswirksam)"),I372,"")</f>
        <v/>
      </c>
      <c r="M372" s="18">
        <f>IF(B372="","",MONTH(B372))</f>
        <v/>
      </c>
      <c r="N372" s="18">
        <f>IF(B372="","",YEAR(B372))</f>
        <v/>
      </c>
    </row>
    <row r="373">
      <c r="A373" s="18">
        <f>IF(B373="","",ROW()-5)</f>
        <v/>
      </c>
      <c r="B373" s="19" t="n"/>
      <c r="C373" s="20" t="n"/>
      <c r="D373" s="20" t="n"/>
      <c r="E373" s="20" t="n"/>
      <c r="F373" s="20" t="n"/>
      <c r="G373" s="21" t="n"/>
      <c r="H373" s="22" t="n"/>
      <c r="I373" s="23">
        <f>IF(G373="","",ROUND(G373/(1+N(H373)),2))</f>
        <v/>
      </c>
      <c r="J373" s="23">
        <f>IF(G373="","",G373-I373)</f>
        <v/>
      </c>
      <c r="K373" s="23">
        <f>IF(AND(G373&lt;&gt;"",E373="Einnahme",F373&lt;&gt;"USt-Zahllast/-Gutschrift (nicht ergebniswirksam)"),I373,"")</f>
        <v/>
      </c>
      <c r="L373" s="23">
        <f>IF(AND(G373&lt;&gt;"",E373="Ausgabe",F373&lt;&gt;"Anlagenkauf (Abschreibung über Anlagenverzeichnis)",F373&lt;&gt;"USt-Zahllast/-Gutschrift (nicht ergebniswirksam)"),I373,"")</f>
        <v/>
      </c>
      <c r="M373" s="18">
        <f>IF(B373="","",MONTH(B373))</f>
        <v/>
      </c>
      <c r="N373" s="18">
        <f>IF(B373="","",YEAR(B373))</f>
        <v/>
      </c>
    </row>
    <row r="374">
      <c r="A374" s="18">
        <f>IF(B374="","",ROW()-5)</f>
        <v/>
      </c>
      <c r="B374" s="19" t="n"/>
      <c r="C374" s="20" t="n"/>
      <c r="D374" s="20" t="n"/>
      <c r="E374" s="20" t="n"/>
      <c r="F374" s="20" t="n"/>
      <c r="G374" s="21" t="n"/>
      <c r="H374" s="22" t="n"/>
      <c r="I374" s="23">
        <f>IF(G374="","",ROUND(G374/(1+N(H374)),2))</f>
        <v/>
      </c>
      <c r="J374" s="23">
        <f>IF(G374="","",G374-I374)</f>
        <v/>
      </c>
      <c r="K374" s="23">
        <f>IF(AND(G374&lt;&gt;"",E374="Einnahme",F374&lt;&gt;"USt-Zahllast/-Gutschrift (nicht ergebniswirksam)"),I374,"")</f>
        <v/>
      </c>
      <c r="L374" s="23">
        <f>IF(AND(G374&lt;&gt;"",E374="Ausgabe",F374&lt;&gt;"Anlagenkauf (Abschreibung über Anlagenverzeichnis)",F374&lt;&gt;"USt-Zahllast/-Gutschrift (nicht ergebniswirksam)"),I374,"")</f>
        <v/>
      </c>
      <c r="M374" s="18">
        <f>IF(B374="","",MONTH(B374))</f>
        <v/>
      </c>
      <c r="N374" s="18">
        <f>IF(B374="","",YEAR(B374))</f>
        <v/>
      </c>
    </row>
    <row r="375">
      <c r="A375" s="18">
        <f>IF(B375="","",ROW()-5)</f>
        <v/>
      </c>
      <c r="B375" s="19" t="n"/>
      <c r="C375" s="20" t="n"/>
      <c r="D375" s="20" t="n"/>
      <c r="E375" s="20" t="n"/>
      <c r="F375" s="20" t="n"/>
      <c r="G375" s="21" t="n"/>
      <c r="H375" s="22" t="n"/>
      <c r="I375" s="23">
        <f>IF(G375="","",ROUND(G375/(1+N(H375)),2))</f>
        <v/>
      </c>
      <c r="J375" s="23">
        <f>IF(G375="","",G375-I375)</f>
        <v/>
      </c>
      <c r="K375" s="23">
        <f>IF(AND(G375&lt;&gt;"",E375="Einnahme",F375&lt;&gt;"USt-Zahllast/-Gutschrift (nicht ergebniswirksam)"),I375,"")</f>
        <v/>
      </c>
      <c r="L375" s="23">
        <f>IF(AND(G375&lt;&gt;"",E375="Ausgabe",F375&lt;&gt;"Anlagenkauf (Abschreibung über Anlagenverzeichnis)",F375&lt;&gt;"USt-Zahllast/-Gutschrift (nicht ergebniswirksam)"),I375,"")</f>
        <v/>
      </c>
      <c r="M375" s="18">
        <f>IF(B375="","",MONTH(B375))</f>
        <v/>
      </c>
      <c r="N375" s="18">
        <f>IF(B375="","",YEAR(B375))</f>
        <v/>
      </c>
    </row>
    <row r="376">
      <c r="A376" s="18">
        <f>IF(B376="","",ROW()-5)</f>
        <v/>
      </c>
      <c r="B376" s="19" t="n"/>
      <c r="C376" s="20" t="n"/>
      <c r="D376" s="20" t="n"/>
      <c r="E376" s="20" t="n"/>
      <c r="F376" s="20" t="n"/>
      <c r="G376" s="21" t="n"/>
      <c r="H376" s="22" t="n"/>
      <c r="I376" s="23">
        <f>IF(G376="","",ROUND(G376/(1+N(H376)),2))</f>
        <v/>
      </c>
      <c r="J376" s="23">
        <f>IF(G376="","",G376-I376)</f>
        <v/>
      </c>
      <c r="K376" s="23">
        <f>IF(AND(G376&lt;&gt;"",E376="Einnahme",F376&lt;&gt;"USt-Zahllast/-Gutschrift (nicht ergebniswirksam)"),I376,"")</f>
        <v/>
      </c>
      <c r="L376" s="23">
        <f>IF(AND(G376&lt;&gt;"",E376="Ausgabe",F376&lt;&gt;"Anlagenkauf (Abschreibung über Anlagenverzeichnis)",F376&lt;&gt;"USt-Zahllast/-Gutschrift (nicht ergebniswirksam)"),I376,"")</f>
        <v/>
      </c>
      <c r="M376" s="18">
        <f>IF(B376="","",MONTH(B376))</f>
        <v/>
      </c>
      <c r="N376" s="18">
        <f>IF(B376="","",YEAR(B376))</f>
        <v/>
      </c>
    </row>
    <row r="377">
      <c r="A377" s="18">
        <f>IF(B377="","",ROW()-5)</f>
        <v/>
      </c>
      <c r="B377" s="19" t="n"/>
      <c r="C377" s="20" t="n"/>
      <c r="D377" s="20" t="n"/>
      <c r="E377" s="20" t="n"/>
      <c r="F377" s="20" t="n"/>
      <c r="G377" s="21" t="n"/>
      <c r="H377" s="22" t="n"/>
      <c r="I377" s="23">
        <f>IF(G377="","",ROUND(G377/(1+N(H377)),2))</f>
        <v/>
      </c>
      <c r="J377" s="23">
        <f>IF(G377="","",G377-I377)</f>
        <v/>
      </c>
      <c r="K377" s="23">
        <f>IF(AND(G377&lt;&gt;"",E377="Einnahme",F377&lt;&gt;"USt-Zahllast/-Gutschrift (nicht ergebniswirksam)"),I377,"")</f>
        <v/>
      </c>
      <c r="L377" s="23">
        <f>IF(AND(G377&lt;&gt;"",E377="Ausgabe",F377&lt;&gt;"Anlagenkauf (Abschreibung über Anlagenverzeichnis)",F377&lt;&gt;"USt-Zahllast/-Gutschrift (nicht ergebniswirksam)"),I377,"")</f>
        <v/>
      </c>
      <c r="M377" s="18">
        <f>IF(B377="","",MONTH(B377))</f>
        <v/>
      </c>
      <c r="N377" s="18">
        <f>IF(B377="","",YEAR(B377))</f>
        <v/>
      </c>
    </row>
    <row r="378">
      <c r="A378" s="18">
        <f>IF(B378="","",ROW()-5)</f>
        <v/>
      </c>
      <c r="B378" s="19" t="n"/>
      <c r="C378" s="20" t="n"/>
      <c r="D378" s="20" t="n"/>
      <c r="E378" s="20" t="n"/>
      <c r="F378" s="20" t="n"/>
      <c r="G378" s="21" t="n"/>
      <c r="H378" s="22" t="n"/>
      <c r="I378" s="23">
        <f>IF(G378="","",ROUND(G378/(1+N(H378)),2))</f>
        <v/>
      </c>
      <c r="J378" s="23">
        <f>IF(G378="","",G378-I378)</f>
        <v/>
      </c>
      <c r="K378" s="23">
        <f>IF(AND(G378&lt;&gt;"",E378="Einnahme",F378&lt;&gt;"USt-Zahllast/-Gutschrift (nicht ergebniswirksam)"),I378,"")</f>
        <v/>
      </c>
      <c r="L378" s="23">
        <f>IF(AND(G378&lt;&gt;"",E378="Ausgabe",F378&lt;&gt;"Anlagenkauf (Abschreibung über Anlagenverzeichnis)",F378&lt;&gt;"USt-Zahllast/-Gutschrift (nicht ergebniswirksam)"),I378,"")</f>
        <v/>
      </c>
      <c r="M378" s="18">
        <f>IF(B378="","",MONTH(B378))</f>
        <v/>
      </c>
      <c r="N378" s="18">
        <f>IF(B378="","",YEAR(B378))</f>
        <v/>
      </c>
    </row>
    <row r="379">
      <c r="A379" s="18">
        <f>IF(B379="","",ROW()-5)</f>
        <v/>
      </c>
      <c r="B379" s="19" t="n"/>
      <c r="C379" s="20" t="n"/>
      <c r="D379" s="20" t="n"/>
      <c r="E379" s="20" t="n"/>
      <c r="F379" s="20" t="n"/>
      <c r="G379" s="21" t="n"/>
      <c r="H379" s="22" t="n"/>
      <c r="I379" s="23">
        <f>IF(G379="","",ROUND(G379/(1+N(H379)),2))</f>
        <v/>
      </c>
      <c r="J379" s="23">
        <f>IF(G379="","",G379-I379)</f>
        <v/>
      </c>
      <c r="K379" s="23">
        <f>IF(AND(G379&lt;&gt;"",E379="Einnahme",F379&lt;&gt;"USt-Zahllast/-Gutschrift (nicht ergebniswirksam)"),I379,"")</f>
        <v/>
      </c>
      <c r="L379" s="23">
        <f>IF(AND(G379&lt;&gt;"",E379="Ausgabe",F379&lt;&gt;"Anlagenkauf (Abschreibung über Anlagenverzeichnis)",F379&lt;&gt;"USt-Zahllast/-Gutschrift (nicht ergebniswirksam)"),I379,"")</f>
        <v/>
      </c>
      <c r="M379" s="18">
        <f>IF(B379="","",MONTH(B379))</f>
        <v/>
      </c>
      <c r="N379" s="18">
        <f>IF(B379="","",YEAR(B379))</f>
        <v/>
      </c>
    </row>
    <row r="380">
      <c r="A380" s="18">
        <f>IF(B380="","",ROW()-5)</f>
        <v/>
      </c>
      <c r="B380" s="19" t="n"/>
      <c r="C380" s="20" t="n"/>
      <c r="D380" s="20" t="n"/>
      <c r="E380" s="20" t="n"/>
      <c r="F380" s="20" t="n"/>
      <c r="G380" s="21" t="n"/>
      <c r="H380" s="22" t="n"/>
      <c r="I380" s="23">
        <f>IF(G380="","",ROUND(G380/(1+N(H380)),2))</f>
        <v/>
      </c>
      <c r="J380" s="23">
        <f>IF(G380="","",G380-I380)</f>
        <v/>
      </c>
      <c r="K380" s="23">
        <f>IF(AND(G380&lt;&gt;"",E380="Einnahme",F380&lt;&gt;"USt-Zahllast/-Gutschrift (nicht ergebniswirksam)"),I380,"")</f>
        <v/>
      </c>
      <c r="L380" s="23">
        <f>IF(AND(G380&lt;&gt;"",E380="Ausgabe",F380&lt;&gt;"Anlagenkauf (Abschreibung über Anlagenverzeichnis)",F380&lt;&gt;"USt-Zahllast/-Gutschrift (nicht ergebniswirksam)"),I380,"")</f>
        <v/>
      </c>
      <c r="M380" s="18">
        <f>IF(B380="","",MONTH(B380))</f>
        <v/>
      </c>
      <c r="N380" s="18">
        <f>IF(B380="","",YEAR(B380))</f>
        <v/>
      </c>
    </row>
    <row r="381">
      <c r="A381" s="18">
        <f>IF(B381="","",ROW()-5)</f>
        <v/>
      </c>
      <c r="B381" s="19" t="n"/>
      <c r="C381" s="20" t="n"/>
      <c r="D381" s="20" t="n"/>
      <c r="E381" s="20" t="n"/>
      <c r="F381" s="20" t="n"/>
      <c r="G381" s="21" t="n"/>
      <c r="H381" s="22" t="n"/>
      <c r="I381" s="23">
        <f>IF(G381="","",ROUND(G381/(1+N(H381)),2))</f>
        <v/>
      </c>
      <c r="J381" s="23">
        <f>IF(G381="","",G381-I381)</f>
        <v/>
      </c>
      <c r="K381" s="23">
        <f>IF(AND(G381&lt;&gt;"",E381="Einnahme",F381&lt;&gt;"USt-Zahllast/-Gutschrift (nicht ergebniswirksam)"),I381,"")</f>
        <v/>
      </c>
      <c r="L381" s="23">
        <f>IF(AND(G381&lt;&gt;"",E381="Ausgabe",F381&lt;&gt;"Anlagenkauf (Abschreibung über Anlagenverzeichnis)",F381&lt;&gt;"USt-Zahllast/-Gutschrift (nicht ergebniswirksam)"),I381,"")</f>
        <v/>
      </c>
      <c r="M381" s="18">
        <f>IF(B381="","",MONTH(B381))</f>
        <v/>
      </c>
      <c r="N381" s="18">
        <f>IF(B381="","",YEAR(B381))</f>
        <v/>
      </c>
    </row>
    <row r="382">
      <c r="A382" s="18">
        <f>IF(B382="","",ROW()-5)</f>
        <v/>
      </c>
      <c r="B382" s="19" t="n"/>
      <c r="C382" s="20" t="n"/>
      <c r="D382" s="20" t="n"/>
      <c r="E382" s="20" t="n"/>
      <c r="F382" s="20" t="n"/>
      <c r="G382" s="21" t="n"/>
      <c r="H382" s="22" t="n"/>
      <c r="I382" s="23">
        <f>IF(G382="","",ROUND(G382/(1+N(H382)),2))</f>
        <v/>
      </c>
      <c r="J382" s="23">
        <f>IF(G382="","",G382-I382)</f>
        <v/>
      </c>
      <c r="K382" s="23">
        <f>IF(AND(G382&lt;&gt;"",E382="Einnahme",F382&lt;&gt;"USt-Zahllast/-Gutschrift (nicht ergebniswirksam)"),I382,"")</f>
        <v/>
      </c>
      <c r="L382" s="23">
        <f>IF(AND(G382&lt;&gt;"",E382="Ausgabe",F382&lt;&gt;"Anlagenkauf (Abschreibung über Anlagenverzeichnis)",F382&lt;&gt;"USt-Zahllast/-Gutschrift (nicht ergebniswirksam)"),I382,"")</f>
        <v/>
      </c>
      <c r="M382" s="18">
        <f>IF(B382="","",MONTH(B382))</f>
        <v/>
      </c>
      <c r="N382" s="18">
        <f>IF(B382="","",YEAR(B382))</f>
        <v/>
      </c>
    </row>
    <row r="383">
      <c r="A383" s="18">
        <f>IF(B383="","",ROW()-5)</f>
        <v/>
      </c>
      <c r="B383" s="19" t="n"/>
      <c r="C383" s="20" t="n"/>
      <c r="D383" s="20" t="n"/>
      <c r="E383" s="20" t="n"/>
      <c r="F383" s="20" t="n"/>
      <c r="G383" s="21" t="n"/>
      <c r="H383" s="22" t="n"/>
      <c r="I383" s="23">
        <f>IF(G383="","",ROUND(G383/(1+N(H383)),2))</f>
        <v/>
      </c>
      <c r="J383" s="23">
        <f>IF(G383="","",G383-I383)</f>
        <v/>
      </c>
      <c r="K383" s="23">
        <f>IF(AND(G383&lt;&gt;"",E383="Einnahme",F383&lt;&gt;"USt-Zahllast/-Gutschrift (nicht ergebniswirksam)"),I383,"")</f>
        <v/>
      </c>
      <c r="L383" s="23">
        <f>IF(AND(G383&lt;&gt;"",E383="Ausgabe",F383&lt;&gt;"Anlagenkauf (Abschreibung über Anlagenverzeichnis)",F383&lt;&gt;"USt-Zahllast/-Gutschrift (nicht ergebniswirksam)"),I383,"")</f>
        <v/>
      </c>
      <c r="M383" s="18">
        <f>IF(B383="","",MONTH(B383))</f>
        <v/>
      </c>
      <c r="N383" s="18">
        <f>IF(B383="","",YEAR(B383))</f>
        <v/>
      </c>
    </row>
    <row r="384">
      <c r="A384" s="18">
        <f>IF(B384="","",ROW()-5)</f>
        <v/>
      </c>
      <c r="B384" s="19" t="n"/>
      <c r="C384" s="20" t="n"/>
      <c r="D384" s="20" t="n"/>
      <c r="E384" s="20" t="n"/>
      <c r="F384" s="20" t="n"/>
      <c r="G384" s="21" t="n"/>
      <c r="H384" s="22" t="n"/>
      <c r="I384" s="23">
        <f>IF(G384="","",ROUND(G384/(1+N(H384)),2))</f>
        <v/>
      </c>
      <c r="J384" s="23">
        <f>IF(G384="","",G384-I384)</f>
        <v/>
      </c>
      <c r="K384" s="23">
        <f>IF(AND(G384&lt;&gt;"",E384="Einnahme",F384&lt;&gt;"USt-Zahllast/-Gutschrift (nicht ergebniswirksam)"),I384,"")</f>
        <v/>
      </c>
      <c r="L384" s="23">
        <f>IF(AND(G384&lt;&gt;"",E384="Ausgabe",F384&lt;&gt;"Anlagenkauf (Abschreibung über Anlagenverzeichnis)",F384&lt;&gt;"USt-Zahllast/-Gutschrift (nicht ergebniswirksam)"),I384,"")</f>
        <v/>
      </c>
      <c r="M384" s="18">
        <f>IF(B384="","",MONTH(B384))</f>
        <v/>
      </c>
      <c r="N384" s="18">
        <f>IF(B384="","",YEAR(B384))</f>
        <v/>
      </c>
    </row>
    <row r="385">
      <c r="A385" s="18">
        <f>IF(B385="","",ROW()-5)</f>
        <v/>
      </c>
      <c r="B385" s="19" t="n"/>
      <c r="C385" s="20" t="n"/>
      <c r="D385" s="20" t="n"/>
      <c r="E385" s="20" t="n"/>
      <c r="F385" s="20" t="n"/>
      <c r="G385" s="21" t="n"/>
      <c r="H385" s="22" t="n"/>
      <c r="I385" s="23">
        <f>IF(G385="","",ROUND(G385/(1+N(H385)),2))</f>
        <v/>
      </c>
      <c r="J385" s="23">
        <f>IF(G385="","",G385-I385)</f>
        <v/>
      </c>
      <c r="K385" s="23">
        <f>IF(AND(G385&lt;&gt;"",E385="Einnahme",F385&lt;&gt;"USt-Zahllast/-Gutschrift (nicht ergebniswirksam)"),I385,"")</f>
        <v/>
      </c>
      <c r="L385" s="23">
        <f>IF(AND(G385&lt;&gt;"",E385="Ausgabe",F385&lt;&gt;"Anlagenkauf (Abschreibung über Anlagenverzeichnis)",F385&lt;&gt;"USt-Zahllast/-Gutschrift (nicht ergebniswirksam)"),I385,"")</f>
        <v/>
      </c>
      <c r="M385" s="18">
        <f>IF(B385="","",MONTH(B385))</f>
        <v/>
      </c>
      <c r="N385" s="18">
        <f>IF(B385="","",YEAR(B385))</f>
        <v/>
      </c>
    </row>
    <row r="386">
      <c r="A386" s="18">
        <f>IF(B386="","",ROW()-5)</f>
        <v/>
      </c>
      <c r="B386" s="19" t="n"/>
      <c r="C386" s="20" t="n"/>
      <c r="D386" s="20" t="n"/>
      <c r="E386" s="20" t="n"/>
      <c r="F386" s="20" t="n"/>
      <c r="G386" s="21" t="n"/>
      <c r="H386" s="22" t="n"/>
      <c r="I386" s="23">
        <f>IF(G386="","",ROUND(G386/(1+N(H386)),2))</f>
        <v/>
      </c>
      <c r="J386" s="23">
        <f>IF(G386="","",G386-I386)</f>
        <v/>
      </c>
      <c r="K386" s="23">
        <f>IF(AND(G386&lt;&gt;"",E386="Einnahme",F386&lt;&gt;"USt-Zahllast/-Gutschrift (nicht ergebniswirksam)"),I386,"")</f>
        <v/>
      </c>
      <c r="L386" s="23">
        <f>IF(AND(G386&lt;&gt;"",E386="Ausgabe",F386&lt;&gt;"Anlagenkauf (Abschreibung über Anlagenverzeichnis)",F386&lt;&gt;"USt-Zahllast/-Gutschrift (nicht ergebniswirksam)"),I386,"")</f>
        <v/>
      </c>
      <c r="M386" s="18">
        <f>IF(B386="","",MONTH(B386))</f>
        <v/>
      </c>
      <c r="N386" s="18">
        <f>IF(B386="","",YEAR(B386))</f>
        <v/>
      </c>
    </row>
    <row r="387">
      <c r="A387" s="18">
        <f>IF(B387="","",ROW()-5)</f>
        <v/>
      </c>
      <c r="B387" s="19" t="n"/>
      <c r="C387" s="20" t="n"/>
      <c r="D387" s="20" t="n"/>
      <c r="E387" s="20" t="n"/>
      <c r="F387" s="20" t="n"/>
      <c r="G387" s="21" t="n"/>
      <c r="H387" s="22" t="n"/>
      <c r="I387" s="23">
        <f>IF(G387="","",ROUND(G387/(1+N(H387)),2))</f>
        <v/>
      </c>
      <c r="J387" s="23">
        <f>IF(G387="","",G387-I387)</f>
        <v/>
      </c>
      <c r="K387" s="23">
        <f>IF(AND(G387&lt;&gt;"",E387="Einnahme",F387&lt;&gt;"USt-Zahllast/-Gutschrift (nicht ergebniswirksam)"),I387,"")</f>
        <v/>
      </c>
      <c r="L387" s="23">
        <f>IF(AND(G387&lt;&gt;"",E387="Ausgabe",F387&lt;&gt;"Anlagenkauf (Abschreibung über Anlagenverzeichnis)",F387&lt;&gt;"USt-Zahllast/-Gutschrift (nicht ergebniswirksam)"),I387,"")</f>
        <v/>
      </c>
      <c r="M387" s="18">
        <f>IF(B387="","",MONTH(B387))</f>
        <v/>
      </c>
      <c r="N387" s="18">
        <f>IF(B387="","",YEAR(B387))</f>
        <v/>
      </c>
    </row>
    <row r="388">
      <c r="A388" s="18">
        <f>IF(B388="","",ROW()-5)</f>
        <v/>
      </c>
      <c r="B388" s="19" t="n"/>
      <c r="C388" s="20" t="n"/>
      <c r="D388" s="20" t="n"/>
      <c r="E388" s="20" t="n"/>
      <c r="F388" s="20" t="n"/>
      <c r="G388" s="21" t="n"/>
      <c r="H388" s="22" t="n"/>
      <c r="I388" s="23">
        <f>IF(G388="","",ROUND(G388/(1+N(H388)),2))</f>
        <v/>
      </c>
      <c r="J388" s="23">
        <f>IF(G388="","",G388-I388)</f>
        <v/>
      </c>
      <c r="K388" s="23">
        <f>IF(AND(G388&lt;&gt;"",E388="Einnahme",F388&lt;&gt;"USt-Zahllast/-Gutschrift (nicht ergebniswirksam)"),I388,"")</f>
        <v/>
      </c>
      <c r="L388" s="23">
        <f>IF(AND(G388&lt;&gt;"",E388="Ausgabe",F388&lt;&gt;"Anlagenkauf (Abschreibung über Anlagenverzeichnis)",F388&lt;&gt;"USt-Zahllast/-Gutschrift (nicht ergebniswirksam)"),I388,"")</f>
        <v/>
      </c>
      <c r="M388" s="18">
        <f>IF(B388="","",MONTH(B388))</f>
        <v/>
      </c>
      <c r="N388" s="18">
        <f>IF(B388="","",YEAR(B388))</f>
        <v/>
      </c>
    </row>
    <row r="389">
      <c r="A389" s="18">
        <f>IF(B389="","",ROW()-5)</f>
        <v/>
      </c>
      <c r="B389" s="19" t="n"/>
      <c r="C389" s="20" t="n"/>
      <c r="D389" s="20" t="n"/>
      <c r="E389" s="20" t="n"/>
      <c r="F389" s="20" t="n"/>
      <c r="G389" s="21" t="n"/>
      <c r="H389" s="22" t="n"/>
      <c r="I389" s="23">
        <f>IF(G389="","",ROUND(G389/(1+N(H389)),2))</f>
        <v/>
      </c>
      <c r="J389" s="23">
        <f>IF(G389="","",G389-I389)</f>
        <v/>
      </c>
      <c r="K389" s="23">
        <f>IF(AND(G389&lt;&gt;"",E389="Einnahme",F389&lt;&gt;"USt-Zahllast/-Gutschrift (nicht ergebniswirksam)"),I389,"")</f>
        <v/>
      </c>
      <c r="L389" s="23">
        <f>IF(AND(G389&lt;&gt;"",E389="Ausgabe",F389&lt;&gt;"Anlagenkauf (Abschreibung über Anlagenverzeichnis)",F389&lt;&gt;"USt-Zahllast/-Gutschrift (nicht ergebniswirksam)"),I389,"")</f>
        <v/>
      </c>
      <c r="M389" s="18">
        <f>IF(B389="","",MONTH(B389))</f>
        <v/>
      </c>
      <c r="N389" s="18">
        <f>IF(B389="","",YEAR(B389))</f>
        <v/>
      </c>
    </row>
    <row r="390">
      <c r="A390" s="18">
        <f>IF(B390="","",ROW()-5)</f>
        <v/>
      </c>
      <c r="B390" s="19" t="n"/>
      <c r="C390" s="20" t="n"/>
      <c r="D390" s="20" t="n"/>
      <c r="E390" s="20" t="n"/>
      <c r="F390" s="20" t="n"/>
      <c r="G390" s="21" t="n"/>
      <c r="H390" s="22" t="n"/>
      <c r="I390" s="23">
        <f>IF(G390="","",ROUND(G390/(1+N(H390)),2))</f>
        <v/>
      </c>
      <c r="J390" s="23">
        <f>IF(G390="","",G390-I390)</f>
        <v/>
      </c>
      <c r="K390" s="23">
        <f>IF(AND(G390&lt;&gt;"",E390="Einnahme",F390&lt;&gt;"USt-Zahllast/-Gutschrift (nicht ergebniswirksam)"),I390,"")</f>
        <v/>
      </c>
      <c r="L390" s="23">
        <f>IF(AND(G390&lt;&gt;"",E390="Ausgabe",F390&lt;&gt;"Anlagenkauf (Abschreibung über Anlagenverzeichnis)",F390&lt;&gt;"USt-Zahllast/-Gutschrift (nicht ergebniswirksam)"),I390,"")</f>
        <v/>
      </c>
      <c r="M390" s="18">
        <f>IF(B390="","",MONTH(B390))</f>
        <v/>
      </c>
      <c r="N390" s="18">
        <f>IF(B390="","",YEAR(B390))</f>
        <v/>
      </c>
    </row>
    <row r="391">
      <c r="A391" s="18">
        <f>IF(B391="","",ROW()-5)</f>
        <v/>
      </c>
      <c r="B391" s="19" t="n"/>
      <c r="C391" s="20" t="n"/>
      <c r="D391" s="20" t="n"/>
      <c r="E391" s="20" t="n"/>
      <c r="F391" s="20" t="n"/>
      <c r="G391" s="21" t="n"/>
      <c r="H391" s="22" t="n"/>
      <c r="I391" s="23">
        <f>IF(G391="","",ROUND(G391/(1+N(H391)),2))</f>
        <v/>
      </c>
      <c r="J391" s="23">
        <f>IF(G391="","",G391-I391)</f>
        <v/>
      </c>
      <c r="K391" s="23">
        <f>IF(AND(G391&lt;&gt;"",E391="Einnahme",F391&lt;&gt;"USt-Zahllast/-Gutschrift (nicht ergebniswirksam)"),I391,"")</f>
        <v/>
      </c>
      <c r="L391" s="23">
        <f>IF(AND(G391&lt;&gt;"",E391="Ausgabe",F391&lt;&gt;"Anlagenkauf (Abschreibung über Anlagenverzeichnis)",F391&lt;&gt;"USt-Zahllast/-Gutschrift (nicht ergebniswirksam)"),I391,"")</f>
        <v/>
      </c>
      <c r="M391" s="18">
        <f>IF(B391="","",MONTH(B391))</f>
        <v/>
      </c>
      <c r="N391" s="18">
        <f>IF(B391="","",YEAR(B391))</f>
        <v/>
      </c>
    </row>
    <row r="392">
      <c r="A392" s="18">
        <f>IF(B392="","",ROW()-5)</f>
        <v/>
      </c>
      <c r="B392" s="19" t="n"/>
      <c r="C392" s="20" t="n"/>
      <c r="D392" s="20" t="n"/>
      <c r="E392" s="20" t="n"/>
      <c r="F392" s="20" t="n"/>
      <c r="G392" s="21" t="n"/>
      <c r="H392" s="22" t="n"/>
      <c r="I392" s="23">
        <f>IF(G392="","",ROUND(G392/(1+N(H392)),2))</f>
        <v/>
      </c>
      <c r="J392" s="23">
        <f>IF(G392="","",G392-I392)</f>
        <v/>
      </c>
      <c r="K392" s="23">
        <f>IF(AND(G392&lt;&gt;"",E392="Einnahme",F392&lt;&gt;"USt-Zahllast/-Gutschrift (nicht ergebniswirksam)"),I392,"")</f>
        <v/>
      </c>
      <c r="L392" s="23">
        <f>IF(AND(G392&lt;&gt;"",E392="Ausgabe",F392&lt;&gt;"Anlagenkauf (Abschreibung über Anlagenverzeichnis)",F392&lt;&gt;"USt-Zahllast/-Gutschrift (nicht ergebniswirksam)"),I392,"")</f>
        <v/>
      </c>
      <c r="M392" s="18">
        <f>IF(B392="","",MONTH(B392))</f>
        <v/>
      </c>
      <c r="N392" s="18">
        <f>IF(B392="","",YEAR(B392))</f>
        <v/>
      </c>
    </row>
    <row r="393">
      <c r="A393" s="18">
        <f>IF(B393="","",ROW()-5)</f>
        <v/>
      </c>
      <c r="B393" s="19" t="n"/>
      <c r="C393" s="20" t="n"/>
      <c r="D393" s="20" t="n"/>
      <c r="E393" s="20" t="n"/>
      <c r="F393" s="20" t="n"/>
      <c r="G393" s="21" t="n"/>
      <c r="H393" s="22" t="n"/>
      <c r="I393" s="23">
        <f>IF(G393="","",ROUND(G393/(1+N(H393)),2))</f>
        <v/>
      </c>
      <c r="J393" s="23">
        <f>IF(G393="","",G393-I393)</f>
        <v/>
      </c>
      <c r="K393" s="23">
        <f>IF(AND(G393&lt;&gt;"",E393="Einnahme",F393&lt;&gt;"USt-Zahllast/-Gutschrift (nicht ergebniswirksam)"),I393,"")</f>
        <v/>
      </c>
      <c r="L393" s="23">
        <f>IF(AND(G393&lt;&gt;"",E393="Ausgabe",F393&lt;&gt;"Anlagenkauf (Abschreibung über Anlagenverzeichnis)",F393&lt;&gt;"USt-Zahllast/-Gutschrift (nicht ergebniswirksam)"),I393,"")</f>
        <v/>
      </c>
      <c r="M393" s="18">
        <f>IF(B393="","",MONTH(B393))</f>
        <v/>
      </c>
      <c r="N393" s="18">
        <f>IF(B393="","",YEAR(B393))</f>
        <v/>
      </c>
    </row>
    <row r="394">
      <c r="A394" s="18">
        <f>IF(B394="","",ROW()-5)</f>
        <v/>
      </c>
      <c r="B394" s="19" t="n"/>
      <c r="C394" s="20" t="n"/>
      <c r="D394" s="20" t="n"/>
      <c r="E394" s="20" t="n"/>
      <c r="F394" s="20" t="n"/>
      <c r="G394" s="21" t="n"/>
      <c r="H394" s="22" t="n"/>
      <c r="I394" s="23">
        <f>IF(G394="","",ROUND(G394/(1+N(H394)),2))</f>
        <v/>
      </c>
      <c r="J394" s="23">
        <f>IF(G394="","",G394-I394)</f>
        <v/>
      </c>
      <c r="K394" s="23">
        <f>IF(AND(G394&lt;&gt;"",E394="Einnahme",F394&lt;&gt;"USt-Zahllast/-Gutschrift (nicht ergebniswirksam)"),I394,"")</f>
        <v/>
      </c>
      <c r="L394" s="23">
        <f>IF(AND(G394&lt;&gt;"",E394="Ausgabe",F394&lt;&gt;"Anlagenkauf (Abschreibung über Anlagenverzeichnis)",F394&lt;&gt;"USt-Zahllast/-Gutschrift (nicht ergebniswirksam)"),I394,"")</f>
        <v/>
      </c>
      <c r="M394" s="18">
        <f>IF(B394="","",MONTH(B394))</f>
        <v/>
      </c>
      <c r="N394" s="18">
        <f>IF(B394="","",YEAR(B394))</f>
        <v/>
      </c>
    </row>
    <row r="395">
      <c r="A395" s="18">
        <f>IF(B395="","",ROW()-5)</f>
        <v/>
      </c>
      <c r="B395" s="19" t="n"/>
      <c r="C395" s="20" t="n"/>
      <c r="D395" s="20" t="n"/>
      <c r="E395" s="20" t="n"/>
      <c r="F395" s="20" t="n"/>
      <c r="G395" s="21" t="n"/>
      <c r="H395" s="22" t="n"/>
      <c r="I395" s="23">
        <f>IF(G395="","",ROUND(G395/(1+N(H395)),2))</f>
        <v/>
      </c>
      <c r="J395" s="23">
        <f>IF(G395="","",G395-I395)</f>
        <v/>
      </c>
      <c r="K395" s="23">
        <f>IF(AND(G395&lt;&gt;"",E395="Einnahme",F395&lt;&gt;"USt-Zahllast/-Gutschrift (nicht ergebniswirksam)"),I395,"")</f>
        <v/>
      </c>
      <c r="L395" s="23">
        <f>IF(AND(G395&lt;&gt;"",E395="Ausgabe",F395&lt;&gt;"Anlagenkauf (Abschreibung über Anlagenverzeichnis)",F395&lt;&gt;"USt-Zahllast/-Gutschrift (nicht ergebniswirksam)"),I395,"")</f>
        <v/>
      </c>
      <c r="M395" s="18">
        <f>IF(B395="","",MONTH(B395))</f>
        <v/>
      </c>
      <c r="N395" s="18">
        <f>IF(B395="","",YEAR(B395))</f>
        <v/>
      </c>
    </row>
    <row r="396">
      <c r="A396" s="18">
        <f>IF(B396="","",ROW()-5)</f>
        <v/>
      </c>
      <c r="B396" s="19" t="n"/>
      <c r="C396" s="20" t="n"/>
      <c r="D396" s="20" t="n"/>
      <c r="E396" s="20" t="n"/>
      <c r="F396" s="20" t="n"/>
      <c r="G396" s="21" t="n"/>
      <c r="H396" s="22" t="n"/>
      <c r="I396" s="23">
        <f>IF(G396="","",ROUND(G396/(1+N(H396)),2))</f>
        <v/>
      </c>
      <c r="J396" s="23">
        <f>IF(G396="","",G396-I396)</f>
        <v/>
      </c>
      <c r="K396" s="23">
        <f>IF(AND(G396&lt;&gt;"",E396="Einnahme",F396&lt;&gt;"USt-Zahllast/-Gutschrift (nicht ergebniswirksam)"),I396,"")</f>
        <v/>
      </c>
      <c r="L396" s="23">
        <f>IF(AND(G396&lt;&gt;"",E396="Ausgabe",F396&lt;&gt;"Anlagenkauf (Abschreibung über Anlagenverzeichnis)",F396&lt;&gt;"USt-Zahllast/-Gutschrift (nicht ergebniswirksam)"),I396,"")</f>
        <v/>
      </c>
      <c r="M396" s="18">
        <f>IF(B396="","",MONTH(B396))</f>
        <v/>
      </c>
      <c r="N396" s="18">
        <f>IF(B396="","",YEAR(B396))</f>
        <v/>
      </c>
    </row>
    <row r="397">
      <c r="A397" s="18">
        <f>IF(B397="","",ROW()-5)</f>
        <v/>
      </c>
      <c r="B397" s="19" t="n"/>
      <c r="C397" s="20" t="n"/>
      <c r="D397" s="20" t="n"/>
      <c r="E397" s="20" t="n"/>
      <c r="F397" s="20" t="n"/>
      <c r="G397" s="21" t="n"/>
      <c r="H397" s="22" t="n"/>
      <c r="I397" s="23">
        <f>IF(G397="","",ROUND(G397/(1+N(H397)),2))</f>
        <v/>
      </c>
      <c r="J397" s="23">
        <f>IF(G397="","",G397-I397)</f>
        <v/>
      </c>
      <c r="K397" s="23">
        <f>IF(AND(G397&lt;&gt;"",E397="Einnahme",F397&lt;&gt;"USt-Zahllast/-Gutschrift (nicht ergebniswirksam)"),I397,"")</f>
        <v/>
      </c>
      <c r="L397" s="23">
        <f>IF(AND(G397&lt;&gt;"",E397="Ausgabe",F397&lt;&gt;"Anlagenkauf (Abschreibung über Anlagenverzeichnis)",F397&lt;&gt;"USt-Zahllast/-Gutschrift (nicht ergebniswirksam)"),I397,"")</f>
        <v/>
      </c>
      <c r="M397" s="18">
        <f>IF(B397="","",MONTH(B397))</f>
        <v/>
      </c>
      <c r="N397" s="18">
        <f>IF(B397="","",YEAR(B397))</f>
        <v/>
      </c>
    </row>
    <row r="398">
      <c r="A398" s="18">
        <f>IF(B398="","",ROW()-5)</f>
        <v/>
      </c>
      <c r="B398" s="19" t="n"/>
      <c r="C398" s="20" t="n"/>
      <c r="D398" s="20" t="n"/>
      <c r="E398" s="20" t="n"/>
      <c r="F398" s="20" t="n"/>
      <c r="G398" s="21" t="n"/>
      <c r="H398" s="22" t="n"/>
      <c r="I398" s="23">
        <f>IF(G398="","",ROUND(G398/(1+N(H398)),2))</f>
        <v/>
      </c>
      <c r="J398" s="23">
        <f>IF(G398="","",G398-I398)</f>
        <v/>
      </c>
      <c r="K398" s="23">
        <f>IF(AND(G398&lt;&gt;"",E398="Einnahme",F398&lt;&gt;"USt-Zahllast/-Gutschrift (nicht ergebniswirksam)"),I398,"")</f>
        <v/>
      </c>
      <c r="L398" s="23">
        <f>IF(AND(G398&lt;&gt;"",E398="Ausgabe",F398&lt;&gt;"Anlagenkauf (Abschreibung über Anlagenverzeichnis)",F398&lt;&gt;"USt-Zahllast/-Gutschrift (nicht ergebniswirksam)"),I398,"")</f>
        <v/>
      </c>
      <c r="M398" s="18">
        <f>IF(B398="","",MONTH(B398))</f>
        <v/>
      </c>
      <c r="N398" s="18">
        <f>IF(B398="","",YEAR(B398))</f>
        <v/>
      </c>
    </row>
    <row r="399">
      <c r="A399" s="18">
        <f>IF(B399="","",ROW()-5)</f>
        <v/>
      </c>
      <c r="B399" s="19" t="n"/>
      <c r="C399" s="20" t="n"/>
      <c r="D399" s="20" t="n"/>
      <c r="E399" s="20" t="n"/>
      <c r="F399" s="20" t="n"/>
      <c r="G399" s="21" t="n"/>
      <c r="H399" s="22" t="n"/>
      <c r="I399" s="23">
        <f>IF(G399="","",ROUND(G399/(1+N(H399)),2))</f>
        <v/>
      </c>
      <c r="J399" s="23">
        <f>IF(G399="","",G399-I399)</f>
        <v/>
      </c>
      <c r="K399" s="23">
        <f>IF(AND(G399&lt;&gt;"",E399="Einnahme",F399&lt;&gt;"USt-Zahllast/-Gutschrift (nicht ergebniswirksam)"),I399,"")</f>
        <v/>
      </c>
      <c r="L399" s="23">
        <f>IF(AND(G399&lt;&gt;"",E399="Ausgabe",F399&lt;&gt;"Anlagenkauf (Abschreibung über Anlagenverzeichnis)",F399&lt;&gt;"USt-Zahllast/-Gutschrift (nicht ergebniswirksam)"),I399,"")</f>
        <v/>
      </c>
      <c r="M399" s="18">
        <f>IF(B399="","",MONTH(B399))</f>
        <v/>
      </c>
      <c r="N399" s="18">
        <f>IF(B399="","",YEAR(B399))</f>
        <v/>
      </c>
    </row>
    <row r="400">
      <c r="A400" s="18">
        <f>IF(B400="","",ROW()-5)</f>
        <v/>
      </c>
      <c r="B400" s="19" t="n"/>
      <c r="C400" s="20" t="n"/>
      <c r="D400" s="20" t="n"/>
      <c r="E400" s="20" t="n"/>
      <c r="F400" s="20" t="n"/>
      <c r="G400" s="21" t="n"/>
      <c r="H400" s="22" t="n"/>
      <c r="I400" s="23">
        <f>IF(G400="","",ROUND(G400/(1+N(H400)),2))</f>
        <v/>
      </c>
      <c r="J400" s="23">
        <f>IF(G400="","",G400-I400)</f>
        <v/>
      </c>
      <c r="K400" s="23">
        <f>IF(AND(G400&lt;&gt;"",E400="Einnahme",F400&lt;&gt;"USt-Zahllast/-Gutschrift (nicht ergebniswirksam)"),I400,"")</f>
        <v/>
      </c>
      <c r="L400" s="23">
        <f>IF(AND(G400&lt;&gt;"",E400="Ausgabe",F400&lt;&gt;"Anlagenkauf (Abschreibung über Anlagenverzeichnis)",F400&lt;&gt;"USt-Zahllast/-Gutschrift (nicht ergebniswirksam)"),I400,"")</f>
        <v/>
      </c>
      <c r="M400" s="18">
        <f>IF(B400="","",MONTH(B400))</f>
        <v/>
      </c>
      <c r="N400" s="18">
        <f>IF(B400="","",YEAR(B400))</f>
        <v/>
      </c>
    </row>
    <row r="401">
      <c r="A401" s="18">
        <f>IF(B401="","",ROW()-5)</f>
        <v/>
      </c>
      <c r="B401" s="19" t="n"/>
      <c r="C401" s="20" t="n"/>
      <c r="D401" s="20" t="n"/>
      <c r="E401" s="20" t="n"/>
      <c r="F401" s="20" t="n"/>
      <c r="G401" s="21" t="n"/>
      <c r="H401" s="22" t="n"/>
      <c r="I401" s="23">
        <f>IF(G401="","",ROUND(G401/(1+N(H401)),2))</f>
        <v/>
      </c>
      <c r="J401" s="23">
        <f>IF(G401="","",G401-I401)</f>
        <v/>
      </c>
      <c r="K401" s="23">
        <f>IF(AND(G401&lt;&gt;"",E401="Einnahme",F401&lt;&gt;"USt-Zahllast/-Gutschrift (nicht ergebniswirksam)"),I401,"")</f>
        <v/>
      </c>
      <c r="L401" s="23">
        <f>IF(AND(G401&lt;&gt;"",E401="Ausgabe",F401&lt;&gt;"Anlagenkauf (Abschreibung über Anlagenverzeichnis)",F401&lt;&gt;"USt-Zahllast/-Gutschrift (nicht ergebniswirksam)"),I401,"")</f>
        <v/>
      </c>
      <c r="M401" s="18">
        <f>IF(B401="","",MONTH(B401))</f>
        <v/>
      </c>
      <c r="N401" s="18">
        <f>IF(B401="","",YEAR(B401))</f>
        <v/>
      </c>
    </row>
    <row r="402">
      <c r="A402" s="18">
        <f>IF(B402="","",ROW()-5)</f>
        <v/>
      </c>
      <c r="B402" s="19" t="n"/>
      <c r="C402" s="20" t="n"/>
      <c r="D402" s="20" t="n"/>
      <c r="E402" s="20" t="n"/>
      <c r="F402" s="20" t="n"/>
      <c r="G402" s="21" t="n"/>
      <c r="H402" s="22" t="n"/>
      <c r="I402" s="23">
        <f>IF(G402="","",ROUND(G402/(1+N(H402)),2))</f>
        <v/>
      </c>
      <c r="J402" s="23">
        <f>IF(G402="","",G402-I402)</f>
        <v/>
      </c>
      <c r="K402" s="23">
        <f>IF(AND(G402&lt;&gt;"",E402="Einnahme",F402&lt;&gt;"USt-Zahllast/-Gutschrift (nicht ergebniswirksam)"),I402,"")</f>
        <v/>
      </c>
      <c r="L402" s="23">
        <f>IF(AND(G402&lt;&gt;"",E402="Ausgabe",F402&lt;&gt;"Anlagenkauf (Abschreibung über Anlagenverzeichnis)",F402&lt;&gt;"USt-Zahllast/-Gutschrift (nicht ergebniswirksam)"),I402,"")</f>
        <v/>
      </c>
      <c r="M402" s="18">
        <f>IF(B402="","",MONTH(B402))</f>
        <v/>
      </c>
      <c r="N402" s="18">
        <f>IF(B402="","",YEAR(B402))</f>
        <v/>
      </c>
    </row>
    <row r="403">
      <c r="A403" s="18">
        <f>IF(B403="","",ROW()-5)</f>
        <v/>
      </c>
      <c r="B403" s="19" t="n"/>
      <c r="C403" s="20" t="n"/>
      <c r="D403" s="20" t="n"/>
      <c r="E403" s="20" t="n"/>
      <c r="F403" s="20" t="n"/>
      <c r="G403" s="21" t="n"/>
      <c r="H403" s="22" t="n"/>
      <c r="I403" s="23">
        <f>IF(G403="","",ROUND(G403/(1+N(H403)),2))</f>
        <v/>
      </c>
      <c r="J403" s="23">
        <f>IF(G403="","",G403-I403)</f>
        <v/>
      </c>
      <c r="K403" s="23">
        <f>IF(AND(G403&lt;&gt;"",E403="Einnahme",F403&lt;&gt;"USt-Zahllast/-Gutschrift (nicht ergebniswirksam)"),I403,"")</f>
        <v/>
      </c>
      <c r="L403" s="23">
        <f>IF(AND(G403&lt;&gt;"",E403="Ausgabe",F403&lt;&gt;"Anlagenkauf (Abschreibung über Anlagenverzeichnis)",F403&lt;&gt;"USt-Zahllast/-Gutschrift (nicht ergebniswirksam)"),I403,"")</f>
        <v/>
      </c>
      <c r="M403" s="18">
        <f>IF(B403="","",MONTH(B403))</f>
        <v/>
      </c>
      <c r="N403" s="18">
        <f>IF(B403="","",YEAR(B403))</f>
        <v/>
      </c>
    </row>
    <row r="404">
      <c r="A404" s="18">
        <f>IF(B404="","",ROW()-5)</f>
        <v/>
      </c>
      <c r="B404" s="19" t="n"/>
      <c r="C404" s="20" t="n"/>
      <c r="D404" s="20" t="n"/>
      <c r="E404" s="20" t="n"/>
      <c r="F404" s="20" t="n"/>
      <c r="G404" s="21" t="n"/>
      <c r="H404" s="22" t="n"/>
      <c r="I404" s="23">
        <f>IF(G404="","",ROUND(G404/(1+N(H404)),2))</f>
        <v/>
      </c>
      <c r="J404" s="23">
        <f>IF(G404="","",G404-I404)</f>
        <v/>
      </c>
      <c r="K404" s="23">
        <f>IF(AND(G404&lt;&gt;"",E404="Einnahme",F404&lt;&gt;"USt-Zahllast/-Gutschrift (nicht ergebniswirksam)"),I404,"")</f>
        <v/>
      </c>
      <c r="L404" s="23">
        <f>IF(AND(G404&lt;&gt;"",E404="Ausgabe",F404&lt;&gt;"Anlagenkauf (Abschreibung über Anlagenverzeichnis)",F404&lt;&gt;"USt-Zahllast/-Gutschrift (nicht ergebniswirksam)"),I404,"")</f>
        <v/>
      </c>
      <c r="M404" s="18">
        <f>IF(B404="","",MONTH(B404))</f>
        <v/>
      </c>
      <c r="N404" s="18">
        <f>IF(B404="","",YEAR(B404))</f>
        <v/>
      </c>
    </row>
    <row r="405">
      <c r="A405" s="18">
        <f>IF(B405="","",ROW()-5)</f>
        <v/>
      </c>
      <c r="B405" s="19" t="n"/>
      <c r="C405" s="20" t="n"/>
      <c r="D405" s="20" t="n"/>
      <c r="E405" s="20" t="n"/>
      <c r="F405" s="20" t="n"/>
      <c r="G405" s="21" t="n"/>
      <c r="H405" s="22" t="n"/>
      <c r="I405" s="23">
        <f>IF(G405="","",ROUND(G405/(1+N(H405)),2))</f>
        <v/>
      </c>
      <c r="J405" s="23">
        <f>IF(G405="","",G405-I405)</f>
        <v/>
      </c>
      <c r="K405" s="23">
        <f>IF(AND(G405&lt;&gt;"",E405="Einnahme",F405&lt;&gt;"USt-Zahllast/-Gutschrift (nicht ergebniswirksam)"),I405,"")</f>
        <v/>
      </c>
      <c r="L405" s="23">
        <f>IF(AND(G405&lt;&gt;"",E405="Ausgabe",F405&lt;&gt;"Anlagenkauf (Abschreibung über Anlagenverzeichnis)",F405&lt;&gt;"USt-Zahllast/-Gutschrift (nicht ergebniswirksam)"),I405,"")</f>
        <v/>
      </c>
      <c r="M405" s="18">
        <f>IF(B405="","",MONTH(B405))</f>
        <v/>
      </c>
      <c r="N405" s="18">
        <f>IF(B405="","",YEAR(B405))</f>
        <v/>
      </c>
    </row>
    <row r="406">
      <c r="A406" s="18">
        <f>IF(B406="","",ROW()-5)</f>
        <v/>
      </c>
      <c r="B406" s="19" t="n"/>
      <c r="C406" s="20" t="n"/>
      <c r="D406" s="20" t="n"/>
      <c r="E406" s="20" t="n"/>
      <c r="F406" s="20" t="n"/>
      <c r="G406" s="21" t="n"/>
      <c r="H406" s="22" t="n"/>
      <c r="I406" s="23">
        <f>IF(G406="","",ROUND(G406/(1+N(H406)),2))</f>
        <v/>
      </c>
      <c r="J406" s="23">
        <f>IF(G406="","",G406-I406)</f>
        <v/>
      </c>
      <c r="K406" s="23">
        <f>IF(AND(G406&lt;&gt;"",E406="Einnahme",F406&lt;&gt;"USt-Zahllast/-Gutschrift (nicht ergebniswirksam)"),I406,"")</f>
        <v/>
      </c>
      <c r="L406" s="23">
        <f>IF(AND(G406&lt;&gt;"",E406="Ausgabe",F406&lt;&gt;"Anlagenkauf (Abschreibung über Anlagenverzeichnis)",F406&lt;&gt;"USt-Zahllast/-Gutschrift (nicht ergebniswirksam)"),I406,"")</f>
        <v/>
      </c>
      <c r="M406" s="18">
        <f>IF(B406="","",MONTH(B406))</f>
        <v/>
      </c>
      <c r="N406" s="18">
        <f>IF(B406="","",YEAR(B406))</f>
        <v/>
      </c>
    </row>
    <row r="407">
      <c r="A407" s="18">
        <f>IF(B407="","",ROW()-5)</f>
        <v/>
      </c>
      <c r="B407" s="19" t="n"/>
      <c r="C407" s="20" t="n"/>
      <c r="D407" s="20" t="n"/>
      <c r="E407" s="20" t="n"/>
      <c r="F407" s="20" t="n"/>
      <c r="G407" s="21" t="n"/>
      <c r="H407" s="22" t="n"/>
      <c r="I407" s="23">
        <f>IF(G407="","",ROUND(G407/(1+N(H407)),2))</f>
        <v/>
      </c>
      <c r="J407" s="23">
        <f>IF(G407="","",G407-I407)</f>
        <v/>
      </c>
      <c r="K407" s="23">
        <f>IF(AND(G407&lt;&gt;"",E407="Einnahme",F407&lt;&gt;"USt-Zahllast/-Gutschrift (nicht ergebniswirksam)"),I407,"")</f>
        <v/>
      </c>
      <c r="L407" s="23">
        <f>IF(AND(G407&lt;&gt;"",E407="Ausgabe",F407&lt;&gt;"Anlagenkauf (Abschreibung über Anlagenverzeichnis)",F407&lt;&gt;"USt-Zahllast/-Gutschrift (nicht ergebniswirksam)"),I407,"")</f>
        <v/>
      </c>
      <c r="M407" s="18">
        <f>IF(B407="","",MONTH(B407))</f>
        <v/>
      </c>
      <c r="N407" s="18">
        <f>IF(B407="","",YEAR(B407))</f>
        <v/>
      </c>
    </row>
    <row r="408">
      <c r="A408" s="18">
        <f>IF(B408="","",ROW()-5)</f>
        <v/>
      </c>
      <c r="B408" s="19" t="n"/>
      <c r="C408" s="20" t="n"/>
      <c r="D408" s="20" t="n"/>
      <c r="E408" s="20" t="n"/>
      <c r="F408" s="20" t="n"/>
      <c r="G408" s="21" t="n"/>
      <c r="H408" s="22" t="n"/>
      <c r="I408" s="23">
        <f>IF(G408="","",ROUND(G408/(1+N(H408)),2))</f>
        <v/>
      </c>
      <c r="J408" s="23">
        <f>IF(G408="","",G408-I408)</f>
        <v/>
      </c>
      <c r="K408" s="23">
        <f>IF(AND(G408&lt;&gt;"",E408="Einnahme",F408&lt;&gt;"USt-Zahllast/-Gutschrift (nicht ergebniswirksam)"),I408,"")</f>
        <v/>
      </c>
      <c r="L408" s="23">
        <f>IF(AND(G408&lt;&gt;"",E408="Ausgabe",F408&lt;&gt;"Anlagenkauf (Abschreibung über Anlagenverzeichnis)",F408&lt;&gt;"USt-Zahllast/-Gutschrift (nicht ergebniswirksam)"),I408,"")</f>
        <v/>
      </c>
      <c r="M408" s="18">
        <f>IF(B408="","",MONTH(B408))</f>
        <v/>
      </c>
      <c r="N408" s="18">
        <f>IF(B408="","",YEAR(B408))</f>
        <v/>
      </c>
    </row>
    <row r="409">
      <c r="A409" s="18">
        <f>IF(B409="","",ROW()-5)</f>
        <v/>
      </c>
      <c r="B409" s="19" t="n"/>
      <c r="C409" s="20" t="n"/>
      <c r="D409" s="20" t="n"/>
      <c r="E409" s="20" t="n"/>
      <c r="F409" s="20" t="n"/>
      <c r="G409" s="21" t="n"/>
      <c r="H409" s="22" t="n"/>
      <c r="I409" s="23">
        <f>IF(G409="","",ROUND(G409/(1+N(H409)),2))</f>
        <v/>
      </c>
      <c r="J409" s="23">
        <f>IF(G409="","",G409-I409)</f>
        <v/>
      </c>
      <c r="K409" s="23">
        <f>IF(AND(G409&lt;&gt;"",E409="Einnahme",F409&lt;&gt;"USt-Zahllast/-Gutschrift (nicht ergebniswirksam)"),I409,"")</f>
        <v/>
      </c>
      <c r="L409" s="23">
        <f>IF(AND(G409&lt;&gt;"",E409="Ausgabe",F409&lt;&gt;"Anlagenkauf (Abschreibung über Anlagenverzeichnis)",F409&lt;&gt;"USt-Zahllast/-Gutschrift (nicht ergebniswirksam)"),I409,"")</f>
        <v/>
      </c>
      <c r="M409" s="18">
        <f>IF(B409="","",MONTH(B409))</f>
        <v/>
      </c>
      <c r="N409" s="18">
        <f>IF(B409="","",YEAR(B409))</f>
        <v/>
      </c>
    </row>
    <row r="410">
      <c r="A410" s="18">
        <f>IF(B410="","",ROW()-5)</f>
        <v/>
      </c>
      <c r="B410" s="19" t="n"/>
      <c r="C410" s="20" t="n"/>
      <c r="D410" s="20" t="n"/>
      <c r="E410" s="20" t="n"/>
      <c r="F410" s="20" t="n"/>
      <c r="G410" s="21" t="n"/>
      <c r="H410" s="22" t="n"/>
      <c r="I410" s="23">
        <f>IF(G410="","",ROUND(G410/(1+N(H410)),2))</f>
        <v/>
      </c>
      <c r="J410" s="23">
        <f>IF(G410="","",G410-I410)</f>
        <v/>
      </c>
      <c r="K410" s="23">
        <f>IF(AND(G410&lt;&gt;"",E410="Einnahme",F410&lt;&gt;"USt-Zahllast/-Gutschrift (nicht ergebniswirksam)"),I410,"")</f>
        <v/>
      </c>
      <c r="L410" s="23">
        <f>IF(AND(G410&lt;&gt;"",E410="Ausgabe",F410&lt;&gt;"Anlagenkauf (Abschreibung über Anlagenverzeichnis)",F410&lt;&gt;"USt-Zahllast/-Gutschrift (nicht ergebniswirksam)"),I410,"")</f>
        <v/>
      </c>
      <c r="M410" s="18">
        <f>IF(B410="","",MONTH(B410))</f>
        <v/>
      </c>
      <c r="N410" s="18">
        <f>IF(B410="","",YEAR(B410))</f>
        <v/>
      </c>
    </row>
    <row r="411">
      <c r="A411" s="18">
        <f>IF(B411="","",ROW()-5)</f>
        <v/>
      </c>
      <c r="B411" s="19" t="n"/>
      <c r="C411" s="20" t="n"/>
      <c r="D411" s="20" t="n"/>
      <c r="E411" s="20" t="n"/>
      <c r="F411" s="20" t="n"/>
      <c r="G411" s="21" t="n"/>
      <c r="H411" s="22" t="n"/>
      <c r="I411" s="23">
        <f>IF(G411="","",ROUND(G411/(1+N(H411)),2))</f>
        <v/>
      </c>
      <c r="J411" s="23">
        <f>IF(G411="","",G411-I411)</f>
        <v/>
      </c>
      <c r="K411" s="23">
        <f>IF(AND(G411&lt;&gt;"",E411="Einnahme",F411&lt;&gt;"USt-Zahllast/-Gutschrift (nicht ergebniswirksam)"),I411,"")</f>
        <v/>
      </c>
      <c r="L411" s="23">
        <f>IF(AND(G411&lt;&gt;"",E411="Ausgabe",F411&lt;&gt;"Anlagenkauf (Abschreibung über Anlagenverzeichnis)",F411&lt;&gt;"USt-Zahllast/-Gutschrift (nicht ergebniswirksam)"),I411,"")</f>
        <v/>
      </c>
      <c r="M411" s="18">
        <f>IF(B411="","",MONTH(B411))</f>
        <v/>
      </c>
      <c r="N411" s="18">
        <f>IF(B411="","",YEAR(B411))</f>
        <v/>
      </c>
    </row>
    <row r="412">
      <c r="A412" s="18">
        <f>IF(B412="","",ROW()-5)</f>
        <v/>
      </c>
      <c r="B412" s="19" t="n"/>
      <c r="C412" s="20" t="n"/>
      <c r="D412" s="20" t="n"/>
      <c r="E412" s="20" t="n"/>
      <c r="F412" s="20" t="n"/>
      <c r="G412" s="21" t="n"/>
      <c r="H412" s="22" t="n"/>
      <c r="I412" s="23">
        <f>IF(G412="","",ROUND(G412/(1+N(H412)),2))</f>
        <v/>
      </c>
      <c r="J412" s="23">
        <f>IF(G412="","",G412-I412)</f>
        <v/>
      </c>
      <c r="K412" s="23">
        <f>IF(AND(G412&lt;&gt;"",E412="Einnahme",F412&lt;&gt;"USt-Zahllast/-Gutschrift (nicht ergebniswirksam)"),I412,"")</f>
        <v/>
      </c>
      <c r="L412" s="23">
        <f>IF(AND(G412&lt;&gt;"",E412="Ausgabe",F412&lt;&gt;"Anlagenkauf (Abschreibung über Anlagenverzeichnis)",F412&lt;&gt;"USt-Zahllast/-Gutschrift (nicht ergebniswirksam)"),I412,"")</f>
        <v/>
      </c>
      <c r="M412" s="18">
        <f>IF(B412="","",MONTH(B412))</f>
        <v/>
      </c>
      <c r="N412" s="18">
        <f>IF(B412="","",YEAR(B412))</f>
        <v/>
      </c>
    </row>
    <row r="413">
      <c r="A413" s="18">
        <f>IF(B413="","",ROW()-5)</f>
        <v/>
      </c>
      <c r="B413" s="19" t="n"/>
      <c r="C413" s="20" t="n"/>
      <c r="D413" s="20" t="n"/>
      <c r="E413" s="20" t="n"/>
      <c r="F413" s="20" t="n"/>
      <c r="G413" s="21" t="n"/>
      <c r="H413" s="22" t="n"/>
      <c r="I413" s="23">
        <f>IF(G413="","",ROUND(G413/(1+N(H413)),2))</f>
        <v/>
      </c>
      <c r="J413" s="23">
        <f>IF(G413="","",G413-I413)</f>
        <v/>
      </c>
      <c r="K413" s="23">
        <f>IF(AND(G413&lt;&gt;"",E413="Einnahme",F413&lt;&gt;"USt-Zahllast/-Gutschrift (nicht ergebniswirksam)"),I413,"")</f>
        <v/>
      </c>
      <c r="L413" s="23">
        <f>IF(AND(G413&lt;&gt;"",E413="Ausgabe",F413&lt;&gt;"Anlagenkauf (Abschreibung über Anlagenverzeichnis)",F413&lt;&gt;"USt-Zahllast/-Gutschrift (nicht ergebniswirksam)"),I413,"")</f>
        <v/>
      </c>
      <c r="M413" s="18">
        <f>IF(B413="","",MONTH(B413))</f>
        <v/>
      </c>
      <c r="N413" s="18">
        <f>IF(B413="","",YEAR(B413))</f>
        <v/>
      </c>
    </row>
    <row r="414">
      <c r="A414" s="18">
        <f>IF(B414="","",ROW()-5)</f>
        <v/>
      </c>
      <c r="B414" s="19" t="n"/>
      <c r="C414" s="20" t="n"/>
      <c r="D414" s="20" t="n"/>
      <c r="E414" s="20" t="n"/>
      <c r="F414" s="20" t="n"/>
      <c r="G414" s="21" t="n"/>
      <c r="H414" s="22" t="n"/>
      <c r="I414" s="23">
        <f>IF(G414="","",ROUND(G414/(1+N(H414)),2))</f>
        <v/>
      </c>
      <c r="J414" s="23">
        <f>IF(G414="","",G414-I414)</f>
        <v/>
      </c>
      <c r="K414" s="23">
        <f>IF(AND(G414&lt;&gt;"",E414="Einnahme",F414&lt;&gt;"USt-Zahllast/-Gutschrift (nicht ergebniswirksam)"),I414,"")</f>
        <v/>
      </c>
      <c r="L414" s="23">
        <f>IF(AND(G414&lt;&gt;"",E414="Ausgabe",F414&lt;&gt;"Anlagenkauf (Abschreibung über Anlagenverzeichnis)",F414&lt;&gt;"USt-Zahllast/-Gutschrift (nicht ergebniswirksam)"),I414,"")</f>
        <v/>
      </c>
      <c r="M414" s="18">
        <f>IF(B414="","",MONTH(B414))</f>
        <v/>
      </c>
      <c r="N414" s="18">
        <f>IF(B414="","",YEAR(B414))</f>
        <v/>
      </c>
    </row>
    <row r="415">
      <c r="A415" s="18">
        <f>IF(B415="","",ROW()-5)</f>
        <v/>
      </c>
      <c r="B415" s="19" t="n"/>
      <c r="C415" s="20" t="n"/>
      <c r="D415" s="20" t="n"/>
      <c r="E415" s="20" t="n"/>
      <c r="F415" s="20" t="n"/>
      <c r="G415" s="21" t="n"/>
      <c r="H415" s="22" t="n"/>
      <c r="I415" s="23">
        <f>IF(G415="","",ROUND(G415/(1+N(H415)),2))</f>
        <v/>
      </c>
      <c r="J415" s="23">
        <f>IF(G415="","",G415-I415)</f>
        <v/>
      </c>
      <c r="K415" s="23">
        <f>IF(AND(G415&lt;&gt;"",E415="Einnahme",F415&lt;&gt;"USt-Zahllast/-Gutschrift (nicht ergebniswirksam)"),I415,"")</f>
        <v/>
      </c>
      <c r="L415" s="23">
        <f>IF(AND(G415&lt;&gt;"",E415="Ausgabe",F415&lt;&gt;"Anlagenkauf (Abschreibung über Anlagenverzeichnis)",F415&lt;&gt;"USt-Zahllast/-Gutschrift (nicht ergebniswirksam)"),I415,"")</f>
        <v/>
      </c>
      <c r="M415" s="18">
        <f>IF(B415="","",MONTH(B415))</f>
        <v/>
      </c>
      <c r="N415" s="18">
        <f>IF(B415="","",YEAR(B415))</f>
        <v/>
      </c>
    </row>
    <row r="416">
      <c r="A416" s="18">
        <f>IF(B416="","",ROW()-5)</f>
        <v/>
      </c>
      <c r="B416" s="19" t="n"/>
      <c r="C416" s="20" t="n"/>
      <c r="D416" s="20" t="n"/>
      <c r="E416" s="20" t="n"/>
      <c r="F416" s="20" t="n"/>
      <c r="G416" s="21" t="n"/>
      <c r="H416" s="22" t="n"/>
      <c r="I416" s="23">
        <f>IF(G416="","",ROUND(G416/(1+N(H416)),2))</f>
        <v/>
      </c>
      <c r="J416" s="23">
        <f>IF(G416="","",G416-I416)</f>
        <v/>
      </c>
      <c r="K416" s="23">
        <f>IF(AND(G416&lt;&gt;"",E416="Einnahme",F416&lt;&gt;"USt-Zahllast/-Gutschrift (nicht ergebniswirksam)"),I416,"")</f>
        <v/>
      </c>
      <c r="L416" s="23">
        <f>IF(AND(G416&lt;&gt;"",E416="Ausgabe",F416&lt;&gt;"Anlagenkauf (Abschreibung über Anlagenverzeichnis)",F416&lt;&gt;"USt-Zahllast/-Gutschrift (nicht ergebniswirksam)"),I416,"")</f>
        <v/>
      </c>
      <c r="M416" s="18">
        <f>IF(B416="","",MONTH(B416))</f>
        <v/>
      </c>
      <c r="N416" s="18">
        <f>IF(B416="","",YEAR(B416))</f>
        <v/>
      </c>
    </row>
    <row r="417">
      <c r="A417" s="18">
        <f>IF(B417="","",ROW()-5)</f>
        <v/>
      </c>
      <c r="B417" s="19" t="n"/>
      <c r="C417" s="20" t="n"/>
      <c r="D417" s="20" t="n"/>
      <c r="E417" s="20" t="n"/>
      <c r="F417" s="20" t="n"/>
      <c r="G417" s="21" t="n"/>
      <c r="H417" s="22" t="n"/>
      <c r="I417" s="23">
        <f>IF(G417="","",ROUND(G417/(1+N(H417)),2))</f>
        <v/>
      </c>
      <c r="J417" s="23">
        <f>IF(G417="","",G417-I417)</f>
        <v/>
      </c>
      <c r="K417" s="23">
        <f>IF(AND(G417&lt;&gt;"",E417="Einnahme",F417&lt;&gt;"USt-Zahllast/-Gutschrift (nicht ergebniswirksam)"),I417,"")</f>
        <v/>
      </c>
      <c r="L417" s="23">
        <f>IF(AND(G417&lt;&gt;"",E417="Ausgabe",F417&lt;&gt;"Anlagenkauf (Abschreibung über Anlagenverzeichnis)",F417&lt;&gt;"USt-Zahllast/-Gutschrift (nicht ergebniswirksam)"),I417,"")</f>
        <v/>
      </c>
      <c r="M417" s="18">
        <f>IF(B417="","",MONTH(B417))</f>
        <v/>
      </c>
      <c r="N417" s="18">
        <f>IF(B417="","",YEAR(B417))</f>
        <v/>
      </c>
    </row>
    <row r="418">
      <c r="A418" s="18">
        <f>IF(B418="","",ROW()-5)</f>
        <v/>
      </c>
      <c r="B418" s="19" t="n"/>
      <c r="C418" s="20" t="n"/>
      <c r="D418" s="20" t="n"/>
      <c r="E418" s="20" t="n"/>
      <c r="F418" s="20" t="n"/>
      <c r="G418" s="21" t="n"/>
      <c r="H418" s="22" t="n"/>
      <c r="I418" s="23">
        <f>IF(G418="","",ROUND(G418/(1+N(H418)),2))</f>
        <v/>
      </c>
      <c r="J418" s="23">
        <f>IF(G418="","",G418-I418)</f>
        <v/>
      </c>
      <c r="K418" s="23">
        <f>IF(AND(G418&lt;&gt;"",E418="Einnahme",F418&lt;&gt;"USt-Zahllast/-Gutschrift (nicht ergebniswirksam)"),I418,"")</f>
        <v/>
      </c>
      <c r="L418" s="23">
        <f>IF(AND(G418&lt;&gt;"",E418="Ausgabe",F418&lt;&gt;"Anlagenkauf (Abschreibung über Anlagenverzeichnis)",F418&lt;&gt;"USt-Zahllast/-Gutschrift (nicht ergebniswirksam)"),I418,"")</f>
        <v/>
      </c>
      <c r="M418" s="18">
        <f>IF(B418="","",MONTH(B418))</f>
        <v/>
      </c>
      <c r="N418" s="18">
        <f>IF(B418="","",YEAR(B418))</f>
        <v/>
      </c>
    </row>
    <row r="419">
      <c r="A419" s="18">
        <f>IF(B419="","",ROW()-5)</f>
        <v/>
      </c>
      <c r="B419" s="19" t="n"/>
      <c r="C419" s="20" t="n"/>
      <c r="D419" s="20" t="n"/>
      <c r="E419" s="20" t="n"/>
      <c r="F419" s="20" t="n"/>
      <c r="G419" s="21" t="n"/>
      <c r="H419" s="22" t="n"/>
      <c r="I419" s="23">
        <f>IF(G419="","",ROUND(G419/(1+N(H419)),2))</f>
        <v/>
      </c>
      <c r="J419" s="23">
        <f>IF(G419="","",G419-I419)</f>
        <v/>
      </c>
      <c r="K419" s="23">
        <f>IF(AND(G419&lt;&gt;"",E419="Einnahme",F419&lt;&gt;"USt-Zahllast/-Gutschrift (nicht ergebniswirksam)"),I419,"")</f>
        <v/>
      </c>
      <c r="L419" s="23">
        <f>IF(AND(G419&lt;&gt;"",E419="Ausgabe",F419&lt;&gt;"Anlagenkauf (Abschreibung über Anlagenverzeichnis)",F419&lt;&gt;"USt-Zahllast/-Gutschrift (nicht ergebniswirksam)"),I419,"")</f>
        <v/>
      </c>
      <c r="M419" s="18">
        <f>IF(B419="","",MONTH(B419))</f>
        <v/>
      </c>
      <c r="N419" s="18">
        <f>IF(B419="","",YEAR(B419))</f>
        <v/>
      </c>
    </row>
    <row r="420">
      <c r="A420" s="18">
        <f>IF(B420="","",ROW()-5)</f>
        <v/>
      </c>
      <c r="B420" s="19" t="n"/>
      <c r="C420" s="20" t="n"/>
      <c r="D420" s="20" t="n"/>
      <c r="E420" s="20" t="n"/>
      <c r="F420" s="20" t="n"/>
      <c r="G420" s="21" t="n"/>
      <c r="H420" s="22" t="n"/>
      <c r="I420" s="23">
        <f>IF(G420="","",ROUND(G420/(1+N(H420)),2))</f>
        <v/>
      </c>
      <c r="J420" s="23">
        <f>IF(G420="","",G420-I420)</f>
        <v/>
      </c>
      <c r="K420" s="23">
        <f>IF(AND(G420&lt;&gt;"",E420="Einnahme",F420&lt;&gt;"USt-Zahllast/-Gutschrift (nicht ergebniswirksam)"),I420,"")</f>
        <v/>
      </c>
      <c r="L420" s="23">
        <f>IF(AND(G420&lt;&gt;"",E420="Ausgabe",F420&lt;&gt;"Anlagenkauf (Abschreibung über Anlagenverzeichnis)",F420&lt;&gt;"USt-Zahllast/-Gutschrift (nicht ergebniswirksam)"),I420,"")</f>
        <v/>
      </c>
      <c r="M420" s="18">
        <f>IF(B420="","",MONTH(B420))</f>
        <v/>
      </c>
      <c r="N420" s="18">
        <f>IF(B420="","",YEAR(B420))</f>
        <v/>
      </c>
    </row>
    <row r="421">
      <c r="A421" s="18">
        <f>IF(B421="","",ROW()-5)</f>
        <v/>
      </c>
      <c r="B421" s="19" t="n"/>
      <c r="C421" s="20" t="n"/>
      <c r="D421" s="20" t="n"/>
      <c r="E421" s="20" t="n"/>
      <c r="F421" s="20" t="n"/>
      <c r="G421" s="21" t="n"/>
      <c r="H421" s="22" t="n"/>
      <c r="I421" s="23">
        <f>IF(G421="","",ROUND(G421/(1+N(H421)),2))</f>
        <v/>
      </c>
      <c r="J421" s="23">
        <f>IF(G421="","",G421-I421)</f>
        <v/>
      </c>
      <c r="K421" s="23">
        <f>IF(AND(G421&lt;&gt;"",E421="Einnahme",F421&lt;&gt;"USt-Zahllast/-Gutschrift (nicht ergebniswirksam)"),I421,"")</f>
        <v/>
      </c>
      <c r="L421" s="23">
        <f>IF(AND(G421&lt;&gt;"",E421="Ausgabe",F421&lt;&gt;"Anlagenkauf (Abschreibung über Anlagenverzeichnis)",F421&lt;&gt;"USt-Zahllast/-Gutschrift (nicht ergebniswirksam)"),I421,"")</f>
        <v/>
      </c>
      <c r="M421" s="18">
        <f>IF(B421="","",MONTH(B421))</f>
        <v/>
      </c>
      <c r="N421" s="18">
        <f>IF(B421="","",YEAR(B421))</f>
        <v/>
      </c>
    </row>
    <row r="422">
      <c r="A422" s="18">
        <f>IF(B422="","",ROW()-5)</f>
        <v/>
      </c>
      <c r="B422" s="19" t="n"/>
      <c r="C422" s="20" t="n"/>
      <c r="D422" s="20" t="n"/>
      <c r="E422" s="20" t="n"/>
      <c r="F422" s="20" t="n"/>
      <c r="G422" s="21" t="n"/>
      <c r="H422" s="22" t="n"/>
      <c r="I422" s="23">
        <f>IF(G422="","",ROUND(G422/(1+N(H422)),2))</f>
        <v/>
      </c>
      <c r="J422" s="23">
        <f>IF(G422="","",G422-I422)</f>
        <v/>
      </c>
      <c r="K422" s="23">
        <f>IF(AND(G422&lt;&gt;"",E422="Einnahme",F422&lt;&gt;"USt-Zahllast/-Gutschrift (nicht ergebniswirksam)"),I422,"")</f>
        <v/>
      </c>
      <c r="L422" s="23">
        <f>IF(AND(G422&lt;&gt;"",E422="Ausgabe",F422&lt;&gt;"Anlagenkauf (Abschreibung über Anlagenverzeichnis)",F422&lt;&gt;"USt-Zahllast/-Gutschrift (nicht ergebniswirksam)"),I422,"")</f>
        <v/>
      </c>
      <c r="M422" s="18">
        <f>IF(B422="","",MONTH(B422))</f>
        <v/>
      </c>
      <c r="N422" s="18">
        <f>IF(B422="","",YEAR(B422))</f>
        <v/>
      </c>
    </row>
    <row r="423">
      <c r="A423" s="18">
        <f>IF(B423="","",ROW()-5)</f>
        <v/>
      </c>
      <c r="B423" s="19" t="n"/>
      <c r="C423" s="20" t="n"/>
      <c r="D423" s="20" t="n"/>
      <c r="E423" s="20" t="n"/>
      <c r="F423" s="20" t="n"/>
      <c r="G423" s="21" t="n"/>
      <c r="H423" s="22" t="n"/>
      <c r="I423" s="23">
        <f>IF(G423="","",ROUND(G423/(1+N(H423)),2))</f>
        <v/>
      </c>
      <c r="J423" s="23">
        <f>IF(G423="","",G423-I423)</f>
        <v/>
      </c>
      <c r="K423" s="23">
        <f>IF(AND(G423&lt;&gt;"",E423="Einnahme",F423&lt;&gt;"USt-Zahllast/-Gutschrift (nicht ergebniswirksam)"),I423,"")</f>
        <v/>
      </c>
      <c r="L423" s="23">
        <f>IF(AND(G423&lt;&gt;"",E423="Ausgabe",F423&lt;&gt;"Anlagenkauf (Abschreibung über Anlagenverzeichnis)",F423&lt;&gt;"USt-Zahllast/-Gutschrift (nicht ergebniswirksam)"),I423,"")</f>
        <v/>
      </c>
      <c r="M423" s="18">
        <f>IF(B423="","",MONTH(B423))</f>
        <v/>
      </c>
      <c r="N423" s="18">
        <f>IF(B423="","",YEAR(B423))</f>
        <v/>
      </c>
    </row>
    <row r="424">
      <c r="A424" s="18">
        <f>IF(B424="","",ROW()-5)</f>
        <v/>
      </c>
      <c r="B424" s="19" t="n"/>
      <c r="C424" s="20" t="n"/>
      <c r="D424" s="20" t="n"/>
      <c r="E424" s="20" t="n"/>
      <c r="F424" s="20" t="n"/>
      <c r="G424" s="21" t="n"/>
      <c r="H424" s="22" t="n"/>
      <c r="I424" s="23">
        <f>IF(G424="","",ROUND(G424/(1+N(H424)),2))</f>
        <v/>
      </c>
      <c r="J424" s="23">
        <f>IF(G424="","",G424-I424)</f>
        <v/>
      </c>
      <c r="K424" s="23">
        <f>IF(AND(G424&lt;&gt;"",E424="Einnahme",F424&lt;&gt;"USt-Zahllast/-Gutschrift (nicht ergebniswirksam)"),I424,"")</f>
        <v/>
      </c>
      <c r="L424" s="23">
        <f>IF(AND(G424&lt;&gt;"",E424="Ausgabe",F424&lt;&gt;"Anlagenkauf (Abschreibung über Anlagenverzeichnis)",F424&lt;&gt;"USt-Zahllast/-Gutschrift (nicht ergebniswirksam)"),I424,"")</f>
        <v/>
      </c>
      <c r="M424" s="18">
        <f>IF(B424="","",MONTH(B424))</f>
        <v/>
      </c>
      <c r="N424" s="18">
        <f>IF(B424="","",YEAR(B424))</f>
        <v/>
      </c>
    </row>
    <row r="425">
      <c r="A425" s="18">
        <f>IF(B425="","",ROW()-5)</f>
        <v/>
      </c>
      <c r="B425" s="19" t="n"/>
      <c r="C425" s="20" t="n"/>
      <c r="D425" s="20" t="n"/>
      <c r="E425" s="20" t="n"/>
      <c r="F425" s="20" t="n"/>
      <c r="G425" s="21" t="n"/>
      <c r="H425" s="22" t="n"/>
      <c r="I425" s="23">
        <f>IF(G425="","",ROUND(G425/(1+N(H425)),2))</f>
        <v/>
      </c>
      <c r="J425" s="23">
        <f>IF(G425="","",G425-I425)</f>
        <v/>
      </c>
      <c r="K425" s="23">
        <f>IF(AND(G425&lt;&gt;"",E425="Einnahme",F425&lt;&gt;"USt-Zahllast/-Gutschrift (nicht ergebniswirksam)"),I425,"")</f>
        <v/>
      </c>
      <c r="L425" s="23">
        <f>IF(AND(G425&lt;&gt;"",E425="Ausgabe",F425&lt;&gt;"Anlagenkauf (Abschreibung über Anlagenverzeichnis)",F425&lt;&gt;"USt-Zahllast/-Gutschrift (nicht ergebniswirksam)"),I425,"")</f>
        <v/>
      </c>
      <c r="M425" s="18">
        <f>IF(B425="","",MONTH(B425))</f>
        <v/>
      </c>
      <c r="N425" s="18">
        <f>IF(B425="","",YEAR(B425))</f>
        <v/>
      </c>
    </row>
    <row r="426">
      <c r="A426" s="18">
        <f>IF(B426="","",ROW()-5)</f>
        <v/>
      </c>
      <c r="B426" s="19" t="n"/>
      <c r="C426" s="20" t="n"/>
      <c r="D426" s="20" t="n"/>
      <c r="E426" s="20" t="n"/>
      <c r="F426" s="20" t="n"/>
      <c r="G426" s="21" t="n"/>
      <c r="H426" s="22" t="n"/>
      <c r="I426" s="23">
        <f>IF(G426="","",ROUND(G426/(1+N(H426)),2))</f>
        <v/>
      </c>
      <c r="J426" s="23">
        <f>IF(G426="","",G426-I426)</f>
        <v/>
      </c>
      <c r="K426" s="23">
        <f>IF(AND(G426&lt;&gt;"",E426="Einnahme",F426&lt;&gt;"USt-Zahllast/-Gutschrift (nicht ergebniswirksam)"),I426,"")</f>
        <v/>
      </c>
      <c r="L426" s="23">
        <f>IF(AND(G426&lt;&gt;"",E426="Ausgabe",F426&lt;&gt;"Anlagenkauf (Abschreibung über Anlagenverzeichnis)",F426&lt;&gt;"USt-Zahllast/-Gutschrift (nicht ergebniswirksam)"),I426,"")</f>
        <v/>
      </c>
      <c r="M426" s="18">
        <f>IF(B426="","",MONTH(B426))</f>
        <v/>
      </c>
      <c r="N426" s="18">
        <f>IF(B426="","",YEAR(B426))</f>
        <v/>
      </c>
    </row>
    <row r="427">
      <c r="A427" s="18">
        <f>IF(B427="","",ROW()-5)</f>
        <v/>
      </c>
      <c r="B427" s="19" t="n"/>
      <c r="C427" s="20" t="n"/>
      <c r="D427" s="20" t="n"/>
      <c r="E427" s="20" t="n"/>
      <c r="F427" s="20" t="n"/>
      <c r="G427" s="21" t="n"/>
      <c r="H427" s="22" t="n"/>
      <c r="I427" s="23">
        <f>IF(G427="","",ROUND(G427/(1+N(H427)),2))</f>
        <v/>
      </c>
      <c r="J427" s="23">
        <f>IF(G427="","",G427-I427)</f>
        <v/>
      </c>
      <c r="K427" s="23">
        <f>IF(AND(G427&lt;&gt;"",E427="Einnahme",F427&lt;&gt;"USt-Zahllast/-Gutschrift (nicht ergebniswirksam)"),I427,"")</f>
        <v/>
      </c>
      <c r="L427" s="23">
        <f>IF(AND(G427&lt;&gt;"",E427="Ausgabe",F427&lt;&gt;"Anlagenkauf (Abschreibung über Anlagenverzeichnis)",F427&lt;&gt;"USt-Zahllast/-Gutschrift (nicht ergebniswirksam)"),I427,"")</f>
        <v/>
      </c>
      <c r="M427" s="18">
        <f>IF(B427="","",MONTH(B427))</f>
        <v/>
      </c>
      <c r="N427" s="18">
        <f>IF(B427="","",YEAR(B427))</f>
        <v/>
      </c>
    </row>
    <row r="428">
      <c r="A428" s="18">
        <f>IF(B428="","",ROW()-5)</f>
        <v/>
      </c>
      <c r="B428" s="19" t="n"/>
      <c r="C428" s="20" t="n"/>
      <c r="D428" s="20" t="n"/>
      <c r="E428" s="20" t="n"/>
      <c r="F428" s="20" t="n"/>
      <c r="G428" s="21" t="n"/>
      <c r="H428" s="22" t="n"/>
      <c r="I428" s="23">
        <f>IF(G428="","",ROUND(G428/(1+N(H428)),2))</f>
        <v/>
      </c>
      <c r="J428" s="23">
        <f>IF(G428="","",G428-I428)</f>
        <v/>
      </c>
      <c r="K428" s="23">
        <f>IF(AND(G428&lt;&gt;"",E428="Einnahme",F428&lt;&gt;"USt-Zahllast/-Gutschrift (nicht ergebniswirksam)"),I428,"")</f>
        <v/>
      </c>
      <c r="L428" s="23">
        <f>IF(AND(G428&lt;&gt;"",E428="Ausgabe",F428&lt;&gt;"Anlagenkauf (Abschreibung über Anlagenverzeichnis)",F428&lt;&gt;"USt-Zahllast/-Gutschrift (nicht ergebniswirksam)"),I428,"")</f>
        <v/>
      </c>
      <c r="M428" s="18">
        <f>IF(B428="","",MONTH(B428))</f>
        <v/>
      </c>
      <c r="N428" s="18">
        <f>IF(B428="","",YEAR(B428))</f>
        <v/>
      </c>
    </row>
    <row r="429">
      <c r="A429" s="18">
        <f>IF(B429="","",ROW()-5)</f>
        <v/>
      </c>
      <c r="B429" s="19" t="n"/>
      <c r="C429" s="20" t="n"/>
      <c r="D429" s="20" t="n"/>
      <c r="E429" s="20" t="n"/>
      <c r="F429" s="20" t="n"/>
      <c r="G429" s="21" t="n"/>
      <c r="H429" s="22" t="n"/>
      <c r="I429" s="23">
        <f>IF(G429="","",ROUND(G429/(1+N(H429)),2))</f>
        <v/>
      </c>
      <c r="J429" s="23">
        <f>IF(G429="","",G429-I429)</f>
        <v/>
      </c>
      <c r="K429" s="23">
        <f>IF(AND(G429&lt;&gt;"",E429="Einnahme",F429&lt;&gt;"USt-Zahllast/-Gutschrift (nicht ergebniswirksam)"),I429,"")</f>
        <v/>
      </c>
      <c r="L429" s="23">
        <f>IF(AND(G429&lt;&gt;"",E429="Ausgabe",F429&lt;&gt;"Anlagenkauf (Abschreibung über Anlagenverzeichnis)",F429&lt;&gt;"USt-Zahllast/-Gutschrift (nicht ergebniswirksam)"),I429,"")</f>
        <v/>
      </c>
      <c r="M429" s="18">
        <f>IF(B429="","",MONTH(B429))</f>
        <v/>
      </c>
      <c r="N429" s="18">
        <f>IF(B429="","",YEAR(B429))</f>
        <v/>
      </c>
    </row>
    <row r="430">
      <c r="A430" s="18">
        <f>IF(B430="","",ROW()-5)</f>
        <v/>
      </c>
      <c r="B430" s="19" t="n"/>
      <c r="C430" s="20" t="n"/>
      <c r="D430" s="20" t="n"/>
      <c r="E430" s="20" t="n"/>
      <c r="F430" s="20" t="n"/>
      <c r="G430" s="21" t="n"/>
      <c r="H430" s="22" t="n"/>
      <c r="I430" s="23">
        <f>IF(G430="","",ROUND(G430/(1+N(H430)),2))</f>
        <v/>
      </c>
      <c r="J430" s="23">
        <f>IF(G430="","",G430-I430)</f>
        <v/>
      </c>
      <c r="K430" s="23">
        <f>IF(AND(G430&lt;&gt;"",E430="Einnahme",F430&lt;&gt;"USt-Zahllast/-Gutschrift (nicht ergebniswirksam)"),I430,"")</f>
        <v/>
      </c>
      <c r="L430" s="23">
        <f>IF(AND(G430&lt;&gt;"",E430="Ausgabe",F430&lt;&gt;"Anlagenkauf (Abschreibung über Anlagenverzeichnis)",F430&lt;&gt;"USt-Zahllast/-Gutschrift (nicht ergebniswirksam)"),I430,"")</f>
        <v/>
      </c>
      <c r="M430" s="18">
        <f>IF(B430="","",MONTH(B430))</f>
        <v/>
      </c>
      <c r="N430" s="18">
        <f>IF(B430="","",YEAR(B430))</f>
        <v/>
      </c>
    </row>
    <row r="431">
      <c r="A431" s="18">
        <f>IF(B431="","",ROW()-5)</f>
        <v/>
      </c>
      <c r="B431" s="19" t="n"/>
      <c r="C431" s="20" t="n"/>
      <c r="D431" s="20" t="n"/>
      <c r="E431" s="20" t="n"/>
      <c r="F431" s="20" t="n"/>
      <c r="G431" s="21" t="n"/>
      <c r="H431" s="22" t="n"/>
      <c r="I431" s="23">
        <f>IF(G431="","",ROUND(G431/(1+N(H431)),2))</f>
        <v/>
      </c>
      <c r="J431" s="23">
        <f>IF(G431="","",G431-I431)</f>
        <v/>
      </c>
      <c r="K431" s="23">
        <f>IF(AND(G431&lt;&gt;"",E431="Einnahme",F431&lt;&gt;"USt-Zahllast/-Gutschrift (nicht ergebniswirksam)"),I431,"")</f>
        <v/>
      </c>
      <c r="L431" s="23">
        <f>IF(AND(G431&lt;&gt;"",E431="Ausgabe",F431&lt;&gt;"Anlagenkauf (Abschreibung über Anlagenverzeichnis)",F431&lt;&gt;"USt-Zahllast/-Gutschrift (nicht ergebniswirksam)"),I431,"")</f>
        <v/>
      </c>
      <c r="M431" s="18">
        <f>IF(B431="","",MONTH(B431))</f>
        <v/>
      </c>
      <c r="N431" s="18">
        <f>IF(B431="","",YEAR(B431))</f>
        <v/>
      </c>
    </row>
    <row r="432">
      <c r="A432" s="18">
        <f>IF(B432="","",ROW()-5)</f>
        <v/>
      </c>
      <c r="B432" s="19" t="n"/>
      <c r="C432" s="20" t="n"/>
      <c r="D432" s="20" t="n"/>
      <c r="E432" s="20" t="n"/>
      <c r="F432" s="20" t="n"/>
      <c r="G432" s="21" t="n"/>
      <c r="H432" s="22" t="n"/>
      <c r="I432" s="23">
        <f>IF(G432="","",ROUND(G432/(1+N(H432)),2))</f>
        <v/>
      </c>
      <c r="J432" s="23">
        <f>IF(G432="","",G432-I432)</f>
        <v/>
      </c>
      <c r="K432" s="23">
        <f>IF(AND(G432&lt;&gt;"",E432="Einnahme",F432&lt;&gt;"USt-Zahllast/-Gutschrift (nicht ergebniswirksam)"),I432,"")</f>
        <v/>
      </c>
      <c r="L432" s="23">
        <f>IF(AND(G432&lt;&gt;"",E432="Ausgabe",F432&lt;&gt;"Anlagenkauf (Abschreibung über Anlagenverzeichnis)",F432&lt;&gt;"USt-Zahllast/-Gutschrift (nicht ergebniswirksam)"),I432,"")</f>
        <v/>
      </c>
      <c r="M432" s="18">
        <f>IF(B432="","",MONTH(B432))</f>
        <v/>
      </c>
      <c r="N432" s="18">
        <f>IF(B432="","",YEAR(B432))</f>
        <v/>
      </c>
    </row>
    <row r="433">
      <c r="A433" s="18">
        <f>IF(B433="","",ROW()-5)</f>
        <v/>
      </c>
      <c r="B433" s="19" t="n"/>
      <c r="C433" s="20" t="n"/>
      <c r="D433" s="20" t="n"/>
      <c r="E433" s="20" t="n"/>
      <c r="F433" s="20" t="n"/>
      <c r="G433" s="21" t="n"/>
      <c r="H433" s="22" t="n"/>
      <c r="I433" s="23">
        <f>IF(G433="","",ROUND(G433/(1+N(H433)),2))</f>
        <v/>
      </c>
      <c r="J433" s="23">
        <f>IF(G433="","",G433-I433)</f>
        <v/>
      </c>
      <c r="K433" s="23">
        <f>IF(AND(G433&lt;&gt;"",E433="Einnahme",F433&lt;&gt;"USt-Zahllast/-Gutschrift (nicht ergebniswirksam)"),I433,"")</f>
        <v/>
      </c>
      <c r="L433" s="23">
        <f>IF(AND(G433&lt;&gt;"",E433="Ausgabe",F433&lt;&gt;"Anlagenkauf (Abschreibung über Anlagenverzeichnis)",F433&lt;&gt;"USt-Zahllast/-Gutschrift (nicht ergebniswirksam)"),I433,"")</f>
        <v/>
      </c>
      <c r="M433" s="18">
        <f>IF(B433="","",MONTH(B433))</f>
        <v/>
      </c>
      <c r="N433" s="18">
        <f>IF(B433="","",YEAR(B433))</f>
        <v/>
      </c>
    </row>
    <row r="434">
      <c r="A434" s="18">
        <f>IF(B434="","",ROW()-5)</f>
        <v/>
      </c>
      <c r="B434" s="19" t="n"/>
      <c r="C434" s="20" t="n"/>
      <c r="D434" s="20" t="n"/>
      <c r="E434" s="20" t="n"/>
      <c r="F434" s="20" t="n"/>
      <c r="G434" s="21" t="n"/>
      <c r="H434" s="22" t="n"/>
      <c r="I434" s="23">
        <f>IF(G434="","",ROUND(G434/(1+N(H434)),2))</f>
        <v/>
      </c>
      <c r="J434" s="23">
        <f>IF(G434="","",G434-I434)</f>
        <v/>
      </c>
      <c r="K434" s="23">
        <f>IF(AND(G434&lt;&gt;"",E434="Einnahme",F434&lt;&gt;"USt-Zahllast/-Gutschrift (nicht ergebniswirksam)"),I434,"")</f>
        <v/>
      </c>
      <c r="L434" s="23">
        <f>IF(AND(G434&lt;&gt;"",E434="Ausgabe",F434&lt;&gt;"Anlagenkauf (Abschreibung über Anlagenverzeichnis)",F434&lt;&gt;"USt-Zahllast/-Gutschrift (nicht ergebniswirksam)"),I434,"")</f>
        <v/>
      </c>
      <c r="M434" s="18">
        <f>IF(B434="","",MONTH(B434))</f>
        <v/>
      </c>
      <c r="N434" s="18">
        <f>IF(B434="","",YEAR(B434))</f>
        <v/>
      </c>
    </row>
    <row r="435">
      <c r="A435" s="18">
        <f>IF(B435="","",ROW()-5)</f>
        <v/>
      </c>
      <c r="B435" s="19" t="n"/>
      <c r="C435" s="20" t="n"/>
      <c r="D435" s="20" t="n"/>
      <c r="E435" s="20" t="n"/>
      <c r="F435" s="20" t="n"/>
      <c r="G435" s="21" t="n"/>
      <c r="H435" s="22" t="n"/>
      <c r="I435" s="23">
        <f>IF(G435="","",ROUND(G435/(1+N(H435)),2))</f>
        <v/>
      </c>
      <c r="J435" s="23">
        <f>IF(G435="","",G435-I435)</f>
        <v/>
      </c>
      <c r="K435" s="23">
        <f>IF(AND(G435&lt;&gt;"",E435="Einnahme",F435&lt;&gt;"USt-Zahllast/-Gutschrift (nicht ergebniswirksam)"),I435,"")</f>
        <v/>
      </c>
      <c r="L435" s="23">
        <f>IF(AND(G435&lt;&gt;"",E435="Ausgabe",F435&lt;&gt;"Anlagenkauf (Abschreibung über Anlagenverzeichnis)",F435&lt;&gt;"USt-Zahllast/-Gutschrift (nicht ergebniswirksam)"),I435,"")</f>
        <v/>
      </c>
      <c r="M435" s="18">
        <f>IF(B435="","",MONTH(B435))</f>
        <v/>
      </c>
      <c r="N435" s="18">
        <f>IF(B435="","",YEAR(B435))</f>
        <v/>
      </c>
    </row>
    <row r="436">
      <c r="A436" s="18">
        <f>IF(B436="","",ROW()-5)</f>
        <v/>
      </c>
      <c r="B436" s="19" t="n"/>
      <c r="C436" s="20" t="n"/>
      <c r="D436" s="20" t="n"/>
      <c r="E436" s="20" t="n"/>
      <c r="F436" s="20" t="n"/>
      <c r="G436" s="21" t="n"/>
      <c r="H436" s="22" t="n"/>
      <c r="I436" s="23">
        <f>IF(G436="","",ROUND(G436/(1+N(H436)),2))</f>
        <v/>
      </c>
      <c r="J436" s="23">
        <f>IF(G436="","",G436-I436)</f>
        <v/>
      </c>
      <c r="K436" s="23">
        <f>IF(AND(G436&lt;&gt;"",E436="Einnahme",F436&lt;&gt;"USt-Zahllast/-Gutschrift (nicht ergebniswirksam)"),I436,"")</f>
        <v/>
      </c>
      <c r="L436" s="23">
        <f>IF(AND(G436&lt;&gt;"",E436="Ausgabe",F436&lt;&gt;"Anlagenkauf (Abschreibung über Anlagenverzeichnis)",F436&lt;&gt;"USt-Zahllast/-Gutschrift (nicht ergebniswirksam)"),I436,"")</f>
        <v/>
      </c>
      <c r="M436" s="18">
        <f>IF(B436="","",MONTH(B436))</f>
        <v/>
      </c>
      <c r="N436" s="18">
        <f>IF(B436="","",YEAR(B436))</f>
        <v/>
      </c>
    </row>
    <row r="437">
      <c r="A437" s="18">
        <f>IF(B437="","",ROW()-5)</f>
        <v/>
      </c>
      <c r="B437" s="19" t="n"/>
      <c r="C437" s="20" t="n"/>
      <c r="D437" s="20" t="n"/>
      <c r="E437" s="20" t="n"/>
      <c r="F437" s="20" t="n"/>
      <c r="G437" s="21" t="n"/>
      <c r="H437" s="22" t="n"/>
      <c r="I437" s="23">
        <f>IF(G437="","",ROUND(G437/(1+N(H437)),2))</f>
        <v/>
      </c>
      <c r="J437" s="23">
        <f>IF(G437="","",G437-I437)</f>
        <v/>
      </c>
      <c r="K437" s="23">
        <f>IF(AND(G437&lt;&gt;"",E437="Einnahme",F437&lt;&gt;"USt-Zahllast/-Gutschrift (nicht ergebniswirksam)"),I437,"")</f>
        <v/>
      </c>
      <c r="L437" s="23">
        <f>IF(AND(G437&lt;&gt;"",E437="Ausgabe",F437&lt;&gt;"Anlagenkauf (Abschreibung über Anlagenverzeichnis)",F437&lt;&gt;"USt-Zahllast/-Gutschrift (nicht ergebniswirksam)"),I437,"")</f>
        <v/>
      </c>
      <c r="M437" s="18">
        <f>IF(B437="","",MONTH(B437))</f>
        <v/>
      </c>
      <c r="N437" s="18">
        <f>IF(B437="","",YEAR(B437))</f>
        <v/>
      </c>
    </row>
    <row r="438">
      <c r="A438" s="18">
        <f>IF(B438="","",ROW()-5)</f>
        <v/>
      </c>
      <c r="B438" s="19" t="n"/>
      <c r="C438" s="20" t="n"/>
      <c r="D438" s="20" t="n"/>
      <c r="E438" s="20" t="n"/>
      <c r="F438" s="20" t="n"/>
      <c r="G438" s="21" t="n"/>
      <c r="H438" s="22" t="n"/>
      <c r="I438" s="23">
        <f>IF(G438="","",ROUND(G438/(1+N(H438)),2))</f>
        <v/>
      </c>
      <c r="J438" s="23">
        <f>IF(G438="","",G438-I438)</f>
        <v/>
      </c>
      <c r="K438" s="23">
        <f>IF(AND(G438&lt;&gt;"",E438="Einnahme",F438&lt;&gt;"USt-Zahllast/-Gutschrift (nicht ergebniswirksam)"),I438,"")</f>
        <v/>
      </c>
      <c r="L438" s="23">
        <f>IF(AND(G438&lt;&gt;"",E438="Ausgabe",F438&lt;&gt;"Anlagenkauf (Abschreibung über Anlagenverzeichnis)",F438&lt;&gt;"USt-Zahllast/-Gutschrift (nicht ergebniswirksam)"),I438,"")</f>
        <v/>
      </c>
      <c r="M438" s="18">
        <f>IF(B438="","",MONTH(B438))</f>
        <v/>
      </c>
      <c r="N438" s="18">
        <f>IF(B438="","",YEAR(B438))</f>
        <v/>
      </c>
    </row>
    <row r="439">
      <c r="A439" s="18">
        <f>IF(B439="","",ROW()-5)</f>
        <v/>
      </c>
      <c r="B439" s="19" t="n"/>
      <c r="C439" s="20" t="n"/>
      <c r="D439" s="20" t="n"/>
      <c r="E439" s="20" t="n"/>
      <c r="F439" s="20" t="n"/>
      <c r="G439" s="21" t="n"/>
      <c r="H439" s="22" t="n"/>
      <c r="I439" s="23">
        <f>IF(G439="","",ROUND(G439/(1+N(H439)),2))</f>
        <v/>
      </c>
      <c r="J439" s="23">
        <f>IF(G439="","",G439-I439)</f>
        <v/>
      </c>
      <c r="K439" s="23">
        <f>IF(AND(G439&lt;&gt;"",E439="Einnahme",F439&lt;&gt;"USt-Zahllast/-Gutschrift (nicht ergebniswirksam)"),I439,"")</f>
        <v/>
      </c>
      <c r="L439" s="23">
        <f>IF(AND(G439&lt;&gt;"",E439="Ausgabe",F439&lt;&gt;"Anlagenkauf (Abschreibung über Anlagenverzeichnis)",F439&lt;&gt;"USt-Zahllast/-Gutschrift (nicht ergebniswirksam)"),I439,"")</f>
        <v/>
      </c>
      <c r="M439" s="18">
        <f>IF(B439="","",MONTH(B439))</f>
        <v/>
      </c>
      <c r="N439" s="18">
        <f>IF(B439="","",YEAR(B439))</f>
        <v/>
      </c>
    </row>
    <row r="440">
      <c r="A440" s="18">
        <f>IF(B440="","",ROW()-5)</f>
        <v/>
      </c>
      <c r="B440" s="19" t="n"/>
      <c r="C440" s="20" t="n"/>
      <c r="D440" s="20" t="n"/>
      <c r="E440" s="20" t="n"/>
      <c r="F440" s="20" t="n"/>
      <c r="G440" s="21" t="n"/>
      <c r="H440" s="22" t="n"/>
      <c r="I440" s="23">
        <f>IF(G440="","",ROUND(G440/(1+N(H440)),2))</f>
        <v/>
      </c>
      <c r="J440" s="23">
        <f>IF(G440="","",G440-I440)</f>
        <v/>
      </c>
      <c r="K440" s="23">
        <f>IF(AND(G440&lt;&gt;"",E440="Einnahme",F440&lt;&gt;"USt-Zahllast/-Gutschrift (nicht ergebniswirksam)"),I440,"")</f>
        <v/>
      </c>
      <c r="L440" s="23">
        <f>IF(AND(G440&lt;&gt;"",E440="Ausgabe",F440&lt;&gt;"Anlagenkauf (Abschreibung über Anlagenverzeichnis)",F440&lt;&gt;"USt-Zahllast/-Gutschrift (nicht ergebniswirksam)"),I440,"")</f>
        <v/>
      </c>
      <c r="M440" s="18">
        <f>IF(B440="","",MONTH(B440))</f>
        <v/>
      </c>
      <c r="N440" s="18">
        <f>IF(B440="","",YEAR(B440))</f>
        <v/>
      </c>
    </row>
    <row r="441">
      <c r="A441" s="18">
        <f>IF(B441="","",ROW()-5)</f>
        <v/>
      </c>
      <c r="B441" s="19" t="n"/>
      <c r="C441" s="20" t="n"/>
      <c r="D441" s="20" t="n"/>
      <c r="E441" s="20" t="n"/>
      <c r="F441" s="20" t="n"/>
      <c r="G441" s="21" t="n"/>
      <c r="H441" s="22" t="n"/>
      <c r="I441" s="23">
        <f>IF(G441="","",ROUND(G441/(1+N(H441)),2))</f>
        <v/>
      </c>
      <c r="J441" s="23">
        <f>IF(G441="","",G441-I441)</f>
        <v/>
      </c>
      <c r="K441" s="23">
        <f>IF(AND(G441&lt;&gt;"",E441="Einnahme",F441&lt;&gt;"USt-Zahllast/-Gutschrift (nicht ergebniswirksam)"),I441,"")</f>
        <v/>
      </c>
      <c r="L441" s="23">
        <f>IF(AND(G441&lt;&gt;"",E441="Ausgabe",F441&lt;&gt;"Anlagenkauf (Abschreibung über Anlagenverzeichnis)",F441&lt;&gt;"USt-Zahllast/-Gutschrift (nicht ergebniswirksam)"),I441,"")</f>
        <v/>
      </c>
      <c r="M441" s="18">
        <f>IF(B441="","",MONTH(B441))</f>
        <v/>
      </c>
      <c r="N441" s="18">
        <f>IF(B441="","",YEAR(B441))</f>
        <v/>
      </c>
    </row>
    <row r="442">
      <c r="A442" s="18">
        <f>IF(B442="","",ROW()-5)</f>
        <v/>
      </c>
      <c r="B442" s="19" t="n"/>
      <c r="C442" s="20" t="n"/>
      <c r="D442" s="20" t="n"/>
      <c r="E442" s="20" t="n"/>
      <c r="F442" s="20" t="n"/>
      <c r="G442" s="21" t="n"/>
      <c r="H442" s="22" t="n"/>
      <c r="I442" s="23">
        <f>IF(G442="","",ROUND(G442/(1+N(H442)),2))</f>
        <v/>
      </c>
      <c r="J442" s="23">
        <f>IF(G442="","",G442-I442)</f>
        <v/>
      </c>
      <c r="K442" s="23">
        <f>IF(AND(G442&lt;&gt;"",E442="Einnahme",F442&lt;&gt;"USt-Zahllast/-Gutschrift (nicht ergebniswirksam)"),I442,"")</f>
        <v/>
      </c>
      <c r="L442" s="23">
        <f>IF(AND(G442&lt;&gt;"",E442="Ausgabe",F442&lt;&gt;"Anlagenkauf (Abschreibung über Anlagenverzeichnis)",F442&lt;&gt;"USt-Zahllast/-Gutschrift (nicht ergebniswirksam)"),I442,"")</f>
        <v/>
      </c>
      <c r="M442" s="18">
        <f>IF(B442="","",MONTH(B442))</f>
        <v/>
      </c>
      <c r="N442" s="18">
        <f>IF(B442="","",YEAR(B442))</f>
        <v/>
      </c>
    </row>
    <row r="443">
      <c r="A443" s="18">
        <f>IF(B443="","",ROW()-5)</f>
        <v/>
      </c>
      <c r="B443" s="19" t="n"/>
      <c r="C443" s="20" t="n"/>
      <c r="D443" s="20" t="n"/>
      <c r="E443" s="20" t="n"/>
      <c r="F443" s="20" t="n"/>
      <c r="G443" s="21" t="n"/>
      <c r="H443" s="22" t="n"/>
      <c r="I443" s="23">
        <f>IF(G443="","",ROUND(G443/(1+N(H443)),2))</f>
        <v/>
      </c>
      <c r="J443" s="23">
        <f>IF(G443="","",G443-I443)</f>
        <v/>
      </c>
      <c r="K443" s="23">
        <f>IF(AND(G443&lt;&gt;"",E443="Einnahme",F443&lt;&gt;"USt-Zahllast/-Gutschrift (nicht ergebniswirksam)"),I443,"")</f>
        <v/>
      </c>
      <c r="L443" s="23">
        <f>IF(AND(G443&lt;&gt;"",E443="Ausgabe",F443&lt;&gt;"Anlagenkauf (Abschreibung über Anlagenverzeichnis)",F443&lt;&gt;"USt-Zahllast/-Gutschrift (nicht ergebniswirksam)"),I443,"")</f>
        <v/>
      </c>
      <c r="M443" s="18">
        <f>IF(B443="","",MONTH(B443))</f>
        <v/>
      </c>
      <c r="N443" s="18">
        <f>IF(B443="","",YEAR(B443))</f>
        <v/>
      </c>
    </row>
    <row r="444">
      <c r="A444" s="18">
        <f>IF(B444="","",ROW()-5)</f>
        <v/>
      </c>
      <c r="B444" s="19" t="n"/>
      <c r="C444" s="20" t="n"/>
      <c r="D444" s="20" t="n"/>
      <c r="E444" s="20" t="n"/>
      <c r="F444" s="20" t="n"/>
      <c r="G444" s="21" t="n"/>
      <c r="H444" s="22" t="n"/>
      <c r="I444" s="23">
        <f>IF(G444="","",ROUND(G444/(1+N(H444)),2))</f>
        <v/>
      </c>
      <c r="J444" s="23">
        <f>IF(G444="","",G444-I444)</f>
        <v/>
      </c>
      <c r="K444" s="23">
        <f>IF(AND(G444&lt;&gt;"",E444="Einnahme",F444&lt;&gt;"USt-Zahllast/-Gutschrift (nicht ergebniswirksam)"),I444,"")</f>
        <v/>
      </c>
      <c r="L444" s="23">
        <f>IF(AND(G444&lt;&gt;"",E444="Ausgabe",F444&lt;&gt;"Anlagenkauf (Abschreibung über Anlagenverzeichnis)",F444&lt;&gt;"USt-Zahllast/-Gutschrift (nicht ergebniswirksam)"),I444,"")</f>
        <v/>
      </c>
      <c r="M444" s="18">
        <f>IF(B444="","",MONTH(B444))</f>
        <v/>
      </c>
      <c r="N444" s="18">
        <f>IF(B444="","",YEAR(B444))</f>
        <v/>
      </c>
    </row>
    <row r="445">
      <c r="A445" s="18">
        <f>IF(B445="","",ROW()-5)</f>
        <v/>
      </c>
      <c r="B445" s="19" t="n"/>
      <c r="C445" s="20" t="n"/>
      <c r="D445" s="20" t="n"/>
      <c r="E445" s="20" t="n"/>
      <c r="F445" s="20" t="n"/>
      <c r="G445" s="21" t="n"/>
      <c r="H445" s="22" t="n"/>
      <c r="I445" s="23">
        <f>IF(G445="","",ROUND(G445/(1+N(H445)),2))</f>
        <v/>
      </c>
      <c r="J445" s="23">
        <f>IF(G445="","",G445-I445)</f>
        <v/>
      </c>
      <c r="K445" s="23">
        <f>IF(AND(G445&lt;&gt;"",E445="Einnahme",F445&lt;&gt;"USt-Zahllast/-Gutschrift (nicht ergebniswirksam)"),I445,"")</f>
        <v/>
      </c>
      <c r="L445" s="23">
        <f>IF(AND(G445&lt;&gt;"",E445="Ausgabe",F445&lt;&gt;"Anlagenkauf (Abschreibung über Anlagenverzeichnis)",F445&lt;&gt;"USt-Zahllast/-Gutschrift (nicht ergebniswirksam)"),I445,"")</f>
        <v/>
      </c>
      <c r="M445" s="18">
        <f>IF(B445="","",MONTH(B445))</f>
        <v/>
      </c>
      <c r="N445" s="18">
        <f>IF(B445="","",YEAR(B445))</f>
        <v/>
      </c>
    </row>
    <row r="446">
      <c r="A446" s="18">
        <f>IF(B446="","",ROW()-5)</f>
        <v/>
      </c>
      <c r="B446" s="19" t="n"/>
      <c r="C446" s="20" t="n"/>
      <c r="D446" s="20" t="n"/>
      <c r="E446" s="20" t="n"/>
      <c r="F446" s="20" t="n"/>
      <c r="G446" s="21" t="n"/>
      <c r="H446" s="22" t="n"/>
      <c r="I446" s="23">
        <f>IF(G446="","",ROUND(G446/(1+N(H446)),2))</f>
        <v/>
      </c>
      <c r="J446" s="23">
        <f>IF(G446="","",G446-I446)</f>
        <v/>
      </c>
      <c r="K446" s="23">
        <f>IF(AND(G446&lt;&gt;"",E446="Einnahme",F446&lt;&gt;"USt-Zahllast/-Gutschrift (nicht ergebniswirksam)"),I446,"")</f>
        <v/>
      </c>
      <c r="L446" s="23">
        <f>IF(AND(G446&lt;&gt;"",E446="Ausgabe",F446&lt;&gt;"Anlagenkauf (Abschreibung über Anlagenverzeichnis)",F446&lt;&gt;"USt-Zahllast/-Gutschrift (nicht ergebniswirksam)"),I446,"")</f>
        <v/>
      </c>
      <c r="M446" s="18">
        <f>IF(B446="","",MONTH(B446))</f>
        <v/>
      </c>
      <c r="N446" s="18">
        <f>IF(B446="","",YEAR(B446))</f>
        <v/>
      </c>
    </row>
    <row r="447">
      <c r="A447" s="18">
        <f>IF(B447="","",ROW()-5)</f>
        <v/>
      </c>
      <c r="B447" s="19" t="n"/>
      <c r="C447" s="20" t="n"/>
      <c r="D447" s="20" t="n"/>
      <c r="E447" s="20" t="n"/>
      <c r="F447" s="20" t="n"/>
      <c r="G447" s="21" t="n"/>
      <c r="H447" s="22" t="n"/>
      <c r="I447" s="23">
        <f>IF(G447="","",ROUND(G447/(1+N(H447)),2))</f>
        <v/>
      </c>
      <c r="J447" s="23">
        <f>IF(G447="","",G447-I447)</f>
        <v/>
      </c>
      <c r="K447" s="23">
        <f>IF(AND(G447&lt;&gt;"",E447="Einnahme",F447&lt;&gt;"USt-Zahllast/-Gutschrift (nicht ergebniswirksam)"),I447,"")</f>
        <v/>
      </c>
      <c r="L447" s="23">
        <f>IF(AND(G447&lt;&gt;"",E447="Ausgabe",F447&lt;&gt;"Anlagenkauf (Abschreibung über Anlagenverzeichnis)",F447&lt;&gt;"USt-Zahllast/-Gutschrift (nicht ergebniswirksam)"),I447,"")</f>
        <v/>
      </c>
      <c r="M447" s="18">
        <f>IF(B447="","",MONTH(B447))</f>
        <v/>
      </c>
      <c r="N447" s="18">
        <f>IF(B447="","",YEAR(B447))</f>
        <v/>
      </c>
    </row>
    <row r="448">
      <c r="A448" s="18">
        <f>IF(B448="","",ROW()-5)</f>
        <v/>
      </c>
      <c r="B448" s="19" t="n"/>
      <c r="C448" s="20" t="n"/>
      <c r="D448" s="20" t="n"/>
      <c r="E448" s="20" t="n"/>
      <c r="F448" s="20" t="n"/>
      <c r="G448" s="21" t="n"/>
      <c r="H448" s="22" t="n"/>
      <c r="I448" s="23">
        <f>IF(G448="","",ROUND(G448/(1+N(H448)),2))</f>
        <v/>
      </c>
      <c r="J448" s="23">
        <f>IF(G448="","",G448-I448)</f>
        <v/>
      </c>
      <c r="K448" s="23">
        <f>IF(AND(G448&lt;&gt;"",E448="Einnahme",F448&lt;&gt;"USt-Zahllast/-Gutschrift (nicht ergebniswirksam)"),I448,"")</f>
        <v/>
      </c>
      <c r="L448" s="23">
        <f>IF(AND(G448&lt;&gt;"",E448="Ausgabe",F448&lt;&gt;"Anlagenkauf (Abschreibung über Anlagenverzeichnis)",F448&lt;&gt;"USt-Zahllast/-Gutschrift (nicht ergebniswirksam)"),I448,"")</f>
        <v/>
      </c>
      <c r="M448" s="18">
        <f>IF(B448="","",MONTH(B448))</f>
        <v/>
      </c>
      <c r="N448" s="18">
        <f>IF(B448="","",YEAR(B448))</f>
        <v/>
      </c>
    </row>
    <row r="449">
      <c r="A449" s="18">
        <f>IF(B449="","",ROW()-5)</f>
        <v/>
      </c>
      <c r="B449" s="19" t="n"/>
      <c r="C449" s="20" t="n"/>
      <c r="D449" s="20" t="n"/>
      <c r="E449" s="20" t="n"/>
      <c r="F449" s="20" t="n"/>
      <c r="G449" s="21" t="n"/>
      <c r="H449" s="22" t="n"/>
      <c r="I449" s="23">
        <f>IF(G449="","",ROUND(G449/(1+N(H449)),2))</f>
        <v/>
      </c>
      <c r="J449" s="23">
        <f>IF(G449="","",G449-I449)</f>
        <v/>
      </c>
      <c r="K449" s="23">
        <f>IF(AND(G449&lt;&gt;"",E449="Einnahme",F449&lt;&gt;"USt-Zahllast/-Gutschrift (nicht ergebniswirksam)"),I449,"")</f>
        <v/>
      </c>
      <c r="L449" s="23">
        <f>IF(AND(G449&lt;&gt;"",E449="Ausgabe",F449&lt;&gt;"Anlagenkauf (Abschreibung über Anlagenverzeichnis)",F449&lt;&gt;"USt-Zahllast/-Gutschrift (nicht ergebniswirksam)"),I449,"")</f>
        <v/>
      </c>
      <c r="M449" s="18">
        <f>IF(B449="","",MONTH(B449))</f>
        <v/>
      </c>
      <c r="N449" s="18">
        <f>IF(B449="","",YEAR(B449))</f>
        <v/>
      </c>
    </row>
    <row r="450">
      <c r="A450" s="18">
        <f>IF(B450="","",ROW()-5)</f>
        <v/>
      </c>
      <c r="B450" s="19" t="n"/>
      <c r="C450" s="20" t="n"/>
      <c r="D450" s="20" t="n"/>
      <c r="E450" s="20" t="n"/>
      <c r="F450" s="20" t="n"/>
      <c r="G450" s="21" t="n"/>
      <c r="H450" s="22" t="n"/>
      <c r="I450" s="23">
        <f>IF(G450="","",ROUND(G450/(1+N(H450)),2))</f>
        <v/>
      </c>
      <c r="J450" s="23">
        <f>IF(G450="","",G450-I450)</f>
        <v/>
      </c>
      <c r="K450" s="23">
        <f>IF(AND(G450&lt;&gt;"",E450="Einnahme",F450&lt;&gt;"USt-Zahllast/-Gutschrift (nicht ergebniswirksam)"),I450,"")</f>
        <v/>
      </c>
      <c r="L450" s="23">
        <f>IF(AND(G450&lt;&gt;"",E450="Ausgabe",F450&lt;&gt;"Anlagenkauf (Abschreibung über Anlagenverzeichnis)",F450&lt;&gt;"USt-Zahllast/-Gutschrift (nicht ergebniswirksam)"),I450,"")</f>
        <v/>
      </c>
      <c r="M450" s="18">
        <f>IF(B450="","",MONTH(B450))</f>
        <v/>
      </c>
      <c r="N450" s="18">
        <f>IF(B450="","",YEAR(B450))</f>
        <v/>
      </c>
    </row>
    <row r="451">
      <c r="A451" s="18">
        <f>IF(B451="","",ROW()-5)</f>
        <v/>
      </c>
      <c r="B451" s="19" t="n"/>
      <c r="C451" s="20" t="n"/>
      <c r="D451" s="20" t="n"/>
      <c r="E451" s="20" t="n"/>
      <c r="F451" s="20" t="n"/>
      <c r="G451" s="21" t="n"/>
      <c r="H451" s="22" t="n"/>
      <c r="I451" s="23">
        <f>IF(G451="","",ROUND(G451/(1+N(H451)),2))</f>
        <v/>
      </c>
      <c r="J451" s="23">
        <f>IF(G451="","",G451-I451)</f>
        <v/>
      </c>
      <c r="K451" s="23">
        <f>IF(AND(G451&lt;&gt;"",E451="Einnahme",F451&lt;&gt;"USt-Zahllast/-Gutschrift (nicht ergebniswirksam)"),I451,"")</f>
        <v/>
      </c>
      <c r="L451" s="23">
        <f>IF(AND(G451&lt;&gt;"",E451="Ausgabe",F451&lt;&gt;"Anlagenkauf (Abschreibung über Anlagenverzeichnis)",F451&lt;&gt;"USt-Zahllast/-Gutschrift (nicht ergebniswirksam)"),I451,"")</f>
        <v/>
      </c>
      <c r="M451" s="18">
        <f>IF(B451="","",MONTH(B451))</f>
        <v/>
      </c>
      <c r="N451" s="18">
        <f>IF(B451="","",YEAR(B451))</f>
        <v/>
      </c>
    </row>
    <row r="452">
      <c r="A452" s="18">
        <f>IF(B452="","",ROW()-5)</f>
        <v/>
      </c>
      <c r="B452" s="19" t="n"/>
      <c r="C452" s="20" t="n"/>
      <c r="D452" s="20" t="n"/>
      <c r="E452" s="20" t="n"/>
      <c r="F452" s="20" t="n"/>
      <c r="G452" s="21" t="n"/>
      <c r="H452" s="22" t="n"/>
      <c r="I452" s="23">
        <f>IF(G452="","",ROUND(G452/(1+N(H452)),2))</f>
        <v/>
      </c>
      <c r="J452" s="23">
        <f>IF(G452="","",G452-I452)</f>
        <v/>
      </c>
      <c r="K452" s="23">
        <f>IF(AND(G452&lt;&gt;"",E452="Einnahme",F452&lt;&gt;"USt-Zahllast/-Gutschrift (nicht ergebniswirksam)"),I452,"")</f>
        <v/>
      </c>
      <c r="L452" s="23">
        <f>IF(AND(G452&lt;&gt;"",E452="Ausgabe",F452&lt;&gt;"Anlagenkauf (Abschreibung über Anlagenverzeichnis)",F452&lt;&gt;"USt-Zahllast/-Gutschrift (nicht ergebniswirksam)"),I452,"")</f>
        <v/>
      </c>
      <c r="M452" s="18">
        <f>IF(B452="","",MONTH(B452))</f>
        <v/>
      </c>
      <c r="N452" s="18">
        <f>IF(B452="","",YEAR(B452))</f>
        <v/>
      </c>
    </row>
    <row r="453">
      <c r="A453" s="18">
        <f>IF(B453="","",ROW()-5)</f>
        <v/>
      </c>
      <c r="B453" s="19" t="n"/>
      <c r="C453" s="20" t="n"/>
      <c r="D453" s="20" t="n"/>
      <c r="E453" s="20" t="n"/>
      <c r="F453" s="20" t="n"/>
      <c r="G453" s="21" t="n"/>
      <c r="H453" s="22" t="n"/>
      <c r="I453" s="23">
        <f>IF(G453="","",ROUND(G453/(1+N(H453)),2))</f>
        <v/>
      </c>
      <c r="J453" s="23">
        <f>IF(G453="","",G453-I453)</f>
        <v/>
      </c>
      <c r="K453" s="23">
        <f>IF(AND(G453&lt;&gt;"",E453="Einnahme",F453&lt;&gt;"USt-Zahllast/-Gutschrift (nicht ergebniswirksam)"),I453,"")</f>
        <v/>
      </c>
      <c r="L453" s="23">
        <f>IF(AND(G453&lt;&gt;"",E453="Ausgabe",F453&lt;&gt;"Anlagenkauf (Abschreibung über Anlagenverzeichnis)",F453&lt;&gt;"USt-Zahllast/-Gutschrift (nicht ergebniswirksam)"),I453,"")</f>
        <v/>
      </c>
      <c r="M453" s="18">
        <f>IF(B453="","",MONTH(B453))</f>
        <v/>
      </c>
      <c r="N453" s="18">
        <f>IF(B453="","",YEAR(B453))</f>
        <v/>
      </c>
    </row>
    <row r="454">
      <c r="A454" s="18">
        <f>IF(B454="","",ROW()-5)</f>
        <v/>
      </c>
      <c r="B454" s="19" t="n"/>
      <c r="C454" s="20" t="n"/>
      <c r="D454" s="20" t="n"/>
      <c r="E454" s="20" t="n"/>
      <c r="F454" s="20" t="n"/>
      <c r="G454" s="21" t="n"/>
      <c r="H454" s="22" t="n"/>
      <c r="I454" s="23">
        <f>IF(G454="","",ROUND(G454/(1+N(H454)),2))</f>
        <v/>
      </c>
      <c r="J454" s="23">
        <f>IF(G454="","",G454-I454)</f>
        <v/>
      </c>
      <c r="K454" s="23">
        <f>IF(AND(G454&lt;&gt;"",E454="Einnahme",F454&lt;&gt;"USt-Zahllast/-Gutschrift (nicht ergebniswirksam)"),I454,"")</f>
        <v/>
      </c>
      <c r="L454" s="23">
        <f>IF(AND(G454&lt;&gt;"",E454="Ausgabe",F454&lt;&gt;"Anlagenkauf (Abschreibung über Anlagenverzeichnis)",F454&lt;&gt;"USt-Zahllast/-Gutschrift (nicht ergebniswirksam)"),I454,"")</f>
        <v/>
      </c>
      <c r="M454" s="18">
        <f>IF(B454="","",MONTH(B454))</f>
        <v/>
      </c>
      <c r="N454" s="18">
        <f>IF(B454="","",YEAR(B454))</f>
        <v/>
      </c>
    </row>
    <row r="455">
      <c r="A455" s="18">
        <f>IF(B455="","",ROW()-5)</f>
        <v/>
      </c>
      <c r="B455" s="19" t="n"/>
      <c r="C455" s="20" t="n"/>
      <c r="D455" s="20" t="n"/>
      <c r="E455" s="20" t="n"/>
      <c r="F455" s="20" t="n"/>
      <c r="G455" s="21" t="n"/>
      <c r="H455" s="22" t="n"/>
      <c r="I455" s="23">
        <f>IF(G455="","",ROUND(G455/(1+N(H455)),2))</f>
        <v/>
      </c>
      <c r="J455" s="23">
        <f>IF(G455="","",G455-I455)</f>
        <v/>
      </c>
      <c r="K455" s="23">
        <f>IF(AND(G455&lt;&gt;"",E455="Einnahme",F455&lt;&gt;"USt-Zahllast/-Gutschrift (nicht ergebniswirksam)"),I455,"")</f>
        <v/>
      </c>
      <c r="L455" s="23">
        <f>IF(AND(G455&lt;&gt;"",E455="Ausgabe",F455&lt;&gt;"Anlagenkauf (Abschreibung über Anlagenverzeichnis)",F455&lt;&gt;"USt-Zahllast/-Gutschrift (nicht ergebniswirksam)"),I455,"")</f>
        <v/>
      </c>
      <c r="M455" s="18">
        <f>IF(B455="","",MONTH(B455))</f>
        <v/>
      </c>
      <c r="N455" s="18">
        <f>IF(B455="","",YEAR(B455))</f>
        <v/>
      </c>
    </row>
    <row r="456">
      <c r="A456" s="18">
        <f>IF(B456="","",ROW()-5)</f>
        <v/>
      </c>
      <c r="B456" s="19" t="n"/>
      <c r="C456" s="20" t="n"/>
      <c r="D456" s="20" t="n"/>
      <c r="E456" s="20" t="n"/>
      <c r="F456" s="20" t="n"/>
      <c r="G456" s="21" t="n"/>
      <c r="H456" s="22" t="n"/>
      <c r="I456" s="23">
        <f>IF(G456="","",ROUND(G456/(1+N(H456)),2))</f>
        <v/>
      </c>
      <c r="J456" s="23">
        <f>IF(G456="","",G456-I456)</f>
        <v/>
      </c>
      <c r="K456" s="23">
        <f>IF(AND(G456&lt;&gt;"",E456="Einnahme",F456&lt;&gt;"USt-Zahllast/-Gutschrift (nicht ergebniswirksam)"),I456,"")</f>
        <v/>
      </c>
      <c r="L456" s="23">
        <f>IF(AND(G456&lt;&gt;"",E456="Ausgabe",F456&lt;&gt;"Anlagenkauf (Abschreibung über Anlagenverzeichnis)",F456&lt;&gt;"USt-Zahllast/-Gutschrift (nicht ergebniswirksam)"),I456,"")</f>
        <v/>
      </c>
      <c r="M456" s="18">
        <f>IF(B456="","",MONTH(B456))</f>
        <v/>
      </c>
      <c r="N456" s="18">
        <f>IF(B456="","",YEAR(B456))</f>
        <v/>
      </c>
    </row>
    <row r="457">
      <c r="A457" s="18">
        <f>IF(B457="","",ROW()-5)</f>
        <v/>
      </c>
      <c r="B457" s="19" t="n"/>
      <c r="C457" s="20" t="n"/>
      <c r="D457" s="20" t="n"/>
      <c r="E457" s="20" t="n"/>
      <c r="F457" s="20" t="n"/>
      <c r="G457" s="21" t="n"/>
      <c r="H457" s="22" t="n"/>
      <c r="I457" s="23">
        <f>IF(G457="","",ROUND(G457/(1+N(H457)),2))</f>
        <v/>
      </c>
      <c r="J457" s="23">
        <f>IF(G457="","",G457-I457)</f>
        <v/>
      </c>
      <c r="K457" s="23">
        <f>IF(AND(G457&lt;&gt;"",E457="Einnahme",F457&lt;&gt;"USt-Zahllast/-Gutschrift (nicht ergebniswirksam)"),I457,"")</f>
        <v/>
      </c>
      <c r="L457" s="23">
        <f>IF(AND(G457&lt;&gt;"",E457="Ausgabe",F457&lt;&gt;"Anlagenkauf (Abschreibung über Anlagenverzeichnis)",F457&lt;&gt;"USt-Zahllast/-Gutschrift (nicht ergebniswirksam)"),I457,"")</f>
        <v/>
      </c>
      <c r="M457" s="18">
        <f>IF(B457="","",MONTH(B457))</f>
        <v/>
      </c>
      <c r="N457" s="18">
        <f>IF(B457="","",YEAR(B457))</f>
        <v/>
      </c>
    </row>
    <row r="458">
      <c r="A458" s="18">
        <f>IF(B458="","",ROW()-5)</f>
        <v/>
      </c>
      <c r="B458" s="19" t="n"/>
      <c r="C458" s="20" t="n"/>
      <c r="D458" s="20" t="n"/>
      <c r="E458" s="20" t="n"/>
      <c r="F458" s="20" t="n"/>
      <c r="G458" s="21" t="n"/>
      <c r="H458" s="22" t="n"/>
      <c r="I458" s="23">
        <f>IF(G458="","",ROUND(G458/(1+N(H458)),2))</f>
        <v/>
      </c>
      <c r="J458" s="23">
        <f>IF(G458="","",G458-I458)</f>
        <v/>
      </c>
      <c r="K458" s="23">
        <f>IF(AND(G458&lt;&gt;"",E458="Einnahme",F458&lt;&gt;"USt-Zahllast/-Gutschrift (nicht ergebniswirksam)"),I458,"")</f>
        <v/>
      </c>
      <c r="L458" s="23">
        <f>IF(AND(G458&lt;&gt;"",E458="Ausgabe",F458&lt;&gt;"Anlagenkauf (Abschreibung über Anlagenverzeichnis)",F458&lt;&gt;"USt-Zahllast/-Gutschrift (nicht ergebniswirksam)"),I458,"")</f>
        <v/>
      </c>
      <c r="M458" s="18">
        <f>IF(B458="","",MONTH(B458))</f>
        <v/>
      </c>
      <c r="N458" s="18">
        <f>IF(B458="","",YEAR(B458))</f>
        <v/>
      </c>
    </row>
    <row r="459">
      <c r="A459" s="18">
        <f>IF(B459="","",ROW()-5)</f>
        <v/>
      </c>
      <c r="B459" s="19" t="n"/>
      <c r="C459" s="20" t="n"/>
      <c r="D459" s="20" t="n"/>
      <c r="E459" s="20" t="n"/>
      <c r="F459" s="20" t="n"/>
      <c r="G459" s="21" t="n"/>
      <c r="H459" s="22" t="n"/>
      <c r="I459" s="23">
        <f>IF(G459="","",ROUND(G459/(1+N(H459)),2))</f>
        <v/>
      </c>
      <c r="J459" s="23">
        <f>IF(G459="","",G459-I459)</f>
        <v/>
      </c>
      <c r="K459" s="23">
        <f>IF(AND(G459&lt;&gt;"",E459="Einnahme",F459&lt;&gt;"USt-Zahllast/-Gutschrift (nicht ergebniswirksam)"),I459,"")</f>
        <v/>
      </c>
      <c r="L459" s="23">
        <f>IF(AND(G459&lt;&gt;"",E459="Ausgabe",F459&lt;&gt;"Anlagenkauf (Abschreibung über Anlagenverzeichnis)",F459&lt;&gt;"USt-Zahllast/-Gutschrift (nicht ergebniswirksam)"),I459,"")</f>
        <v/>
      </c>
      <c r="M459" s="18">
        <f>IF(B459="","",MONTH(B459))</f>
        <v/>
      </c>
      <c r="N459" s="18">
        <f>IF(B459="","",YEAR(B459))</f>
        <v/>
      </c>
    </row>
    <row r="460">
      <c r="A460" s="18">
        <f>IF(B460="","",ROW()-5)</f>
        <v/>
      </c>
      <c r="B460" s="19" t="n"/>
      <c r="C460" s="20" t="n"/>
      <c r="D460" s="20" t="n"/>
      <c r="E460" s="20" t="n"/>
      <c r="F460" s="20" t="n"/>
      <c r="G460" s="21" t="n"/>
      <c r="H460" s="22" t="n"/>
      <c r="I460" s="23">
        <f>IF(G460="","",ROUND(G460/(1+N(H460)),2))</f>
        <v/>
      </c>
      <c r="J460" s="23">
        <f>IF(G460="","",G460-I460)</f>
        <v/>
      </c>
      <c r="K460" s="23">
        <f>IF(AND(G460&lt;&gt;"",E460="Einnahme",F460&lt;&gt;"USt-Zahllast/-Gutschrift (nicht ergebniswirksam)"),I460,"")</f>
        <v/>
      </c>
      <c r="L460" s="23">
        <f>IF(AND(G460&lt;&gt;"",E460="Ausgabe",F460&lt;&gt;"Anlagenkauf (Abschreibung über Anlagenverzeichnis)",F460&lt;&gt;"USt-Zahllast/-Gutschrift (nicht ergebniswirksam)"),I460,"")</f>
        <v/>
      </c>
      <c r="M460" s="18">
        <f>IF(B460="","",MONTH(B460))</f>
        <v/>
      </c>
      <c r="N460" s="18">
        <f>IF(B460="","",YEAR(B460))</f>
        <v/>
      </c>
    </row>
    <row r="461">
      <c r="A461" s="18">
        <f>IF(B461="","",ROW()-5)</f>
        <v/>
      </c>
      <c r="B461" s="19" t="n"/>
      <c r="C461" s="20" t="n"/>
      <c r="D461" s="20" t="n"/>
      <c r="E461" s="20" t="n"/>
      <c r="F461" s="20" t="n"/>
      <c r="G461" s="21" t="n"/>
      <c r="H461" s="22" t="n"/>
      <c r="I461" s="23">
        <f>IF(G461="","",ROUND(G461/(1+N(H461)),2))</f>
        <v/>
      </c>
      <c r="J461" s="23">
        <f>IF(G461="","",G461-I461)</f>
        <v/>
      </c>
      <c r="K461" s="23">
        <f>IF(AND(G461&lt;&gt;"",E461="Einnahme",F461&lt;&gt;"USt-Zahllast/-Gutschrift (nicht ergebniswirksam)"),I461,"")</f>
        <v/>
      </c>
      <c r="L461" s="23">
        <f>IF(AND(G461&lt;&gt;"",E461="Ausgabe",F461&lt;&gt;"Anlagenkauf (Abschreibung über Anlagenverzeichnis)",F461&lt;&gt;"USt-Zahllast/-Gutschrift (nicht ergebniswirksam)"),I461,"")</f>
        <v/>
      </c>
      <c r="M461" s="18">
        <f>IF(B461="","",MONTH(B461))</f>
        <v/>
      </c>
      <c r="N461" s="18">
        <f>IF(B461="","",YEAR(B461))</f>
        <v/>
      </c>
    </row>
    <row r="462">
      <c r="A462" s="18">
        <f>IF(B462="","",ROW()-5)</f>
        <v/>
      </c>
      <c r="B462" s="19" t="n"/>
      <c r="C462" s="20" t="n"/>
      <c r="D462" s="20" t="n"/>
      <c r="E462" s="20" t="n"/>
      <c r="F462" s="20" t="n"/>
      <c r="G462" s="21" t="n"/>
      <c r="H462" s="22" t="n"/>
      <c r="I462" s="23">
        <f>IF(G462="","",ROUND(G462/(1+N(H462)),2))</f>
        <v/>
      </c>
      <c r="J462" s="23">
        <f>IF(G462="","",G462-I462)</f>
        <v/>
      </c>
      <c r="K462" s="23">
        <f>IF(AND(G462&lt;&gt;"",E462="Einnahme",F462&lt;&gt;"USt-Zahllast/-Gutschrift (nicht ergebniswirksam)"),I462,"")</f>
        <v/>
      </c>
      <c r="L462" s="23">
        <f>IF(AND(G462&lt;&gt;"",E462="Ausgabe",F462&lt;&gt;"Anlagenkauf (Abschreibung über Anlagenverzeichnis)",F462&lt;&gt;"USt-Zahllast/-Gutschrift (nicht ergebniswirksam)"),I462,"")</f>
        <v/>
      </c>
      <c r="M462" s="18">
        <f>IF(B462="","",MONTH(B462))</f>
        <v/>
      </c>
      <c r="N462" s="18">
        <f>IF(B462="","",YEAR(B462))</f>
        <v/>
      </c>
    </row>
    <row r="463">
      <c r="A463" s="18">
        <f>IF(B463="","",ROW()-5)</f>
        <v/>
      </c>
      <c r="B463" s="19" t="n"/>
      <c r="C463" s="20" t="n"/>
      <c r="D463" s="20" t="n"/>
      <c r="E463" s="20" t="n"/>
      <c r="F463" s="20" t="n"/>
      <c r="G463" s="21" t="n"/>
      <c r="H463" s="22" t="n"/>
      <c r="I463" s="23">
        <f>IF(G463="","",ROUND(G463/(1+N(H463)),2))</f>
        <v/>
      </c>
      <c r="J463" s="23">
        <f>IF(G463="","",G463-I463)</f>
        <v/>
      </c>
      <c r="K463" s="23">
        <f>IF(AND(G463&lt;&gt;"",E463="Einnahme",F463&lt;&gt;"USt-Zahllast/-Gutschrift (nicht ergebniswirksam)"),I463,"")</f>
        <v/>
      </c>
      <c r="L463" s="23">
        <f>IF(AND(G463&lt;&gt;"",E463="Ausgabe",F463&lt;&gt;"Anlagenkauf (Abschreibung über Anlagenverzeichnis)",F463&lt;&gt;"USt-Zahllast/-Gutschrift (nicht ergebniswirksam)"),I463,"")</f>
        <v/>
      </c>
      <c r="M463" s="18">
        <f>IF(B463="","",MONTH(B463))</f>
        <v/>
      </c>
      <c r="N463" s="18">
        <f>IF(B463="","",YEAR(B463))</f>
        <v/>
      </c>
    </row>
    <row r="464">
      <c r="A464" s="18">
        <f>IF(B464="","",ROW()-5)</f>
        <v/>
      </c>
      <c r="B464" s="19" t="n"/>
      <c r="C464" s="20" t="n"/>
      <c r="D464" s="20" t="n"/>
      <c r="E464" s="20" t="n"/>
      <c r="F464" s="20" t="n"/>
      <c r="G464" s="21" t="n"/>
      <c r="H464" s="22" t="n"/>
      <c r="I464" s="23">
        <f>IF(G464="","",ROUND(G464/(1+N(H464)),2))</f>
        <v/>
      </c>
      <c r="J464" s="23">
        <f>IF(G464="","",G464-I464)</f>
        <v/>
      </c>
      <c r="K464" s="23">
        <f>IF(AND(G464&lt;&gt;"",E464="Einnahme",F464&lt;&gt;"USt-Zahllast/-Gutschrift (nicht ergebniswirksam)"),I464,"")</f>
        <v/>
      </c>
      <c r="L464" s="23">
        <f>IF(AND(G464&lt;&gt;"",E464="Ausgabe",F464&lt;&gt;"Anlagenkauf (Abschreibung über Anlagenverzeichnis)",F464&lt;&gt;"USt-Zahllast/-Gutschrift (nicht ergebniswirksam)"),I464,"")</f>
        <v/>
      </c>
      <c r="M464" s="18">
        <f>IF(B464="","",MONTH(B464))</f>
        <v/>
      </c>
      <c r="N464" s="18">
        <f>IF(B464="","",YEAR(B464))</f>
        <v/>
      </c>
    </row>
    <row r="465">
      <c r="A465" s="18">
        <f>IF(B465="","",ROW()-5)</f>
        <v/>
      </c>
      <c r="B465" s="19" t="n"/>
      <c r="C465" s="20" t="n"/>
      <c r="D465" s="20" t="n"/>
      <c r="E465" s="20" t="n"/>
      <c r="F465" s="20" t="n"/>
      <c r="G465" s="21" t="n"/>
      <c r="H465" s="22" t="n"/>
      <c r="I465" s="23">
        <f>IF(G465="","",ROUND(G465/(1+N(H465)),2))</f>
        <v/>
      </c>
      <c r="J465" s="23">
        <f>IF(G465="","",G465-I465)</f>
        <v/>
      </c>
      <c r="K465" s="23">
        <f>IF(AND(G465&lt;&gt;"",E465="Einnahme",F465&lt;&gt;"USt-Zahllast/-Gutschrift (nicht ergebniswirksam)"),I465,"")</f>
        <v/>
      </c>
      <c r="L465" s="23">
        <f>IF(AND(G465&lt;&gt;"",E465="Ausgabe",F465&lt;&gt;"Anlagenkauf (Abschreibung über Anlagenverzeichnis)",F465&lt;&gt;"USt-Zahllast/-Gutschrift (nicht ergebniswirksam)"),I465,"")</f>
        <v/>
      </c>
      <c r="M465" s="18">
        <f>IF(B465="","",MONTH(B465))</f>
        <v/>
      </c>
      <c r="N465" s="18">
        <f>IF(B465="","",YEAR(B465))</f>
        <v/>
      </c>
    </row>
    <row r="466">
      <c r="A466" s="18">
        <f>IF(B466="","",ROW()-5)</f>
        <v/>
      </c>
      <c r="B466" s="19" t="n"/>
      <c r="C466" s="20" t="n"/>
      <c r="D466" s="20" t="n"/>
      <c r="E466" s="20" t="n"/>
      <c r="F466" s="20" t="n"/>
      <c r="G466" s="21" t="n"/>
      <c r="H466" s="22" t="n"/>
      <c r="I466" s="23">
        <f>IF(G466="","",ROUND(G466/(1+N(H466)),2))</f>
        <v/>
      </c>
      <c r="J466" s="23">
        <f>IF(G466="","",G466-I466)</f>
        <v/>
      </c>
      <c r="K466" s="23">
        <f>IF(AND(G466&lt;&gt;"",E466="Einnahme",F466&lt;&gt;"USt-Zahllast/-Gutschrift (nicht ergebniswirksam)"),I466,"")</f>
        <v/>
      </c>
      <c r="L466" s="23">
        <f>IF(AND(G466&lt;&gt;"",E466="Ausgabe",F466&lt;&gt;"Anlagenkauf (Abschreibung über Anlagenverzeichnis)",F466&lt;&gt;"USt-Zahllast/-Gutschrift (nicht ergebniswirksam)"),I466,"")</f>
        <v/>
      </c>
      <c r="M466" s="18">
        <f>IF(B466="","",MONTH(B466))</f>
        <v/>
      </c>
      <c r="N466" s="18">
        <f>IF(B466="","",YEAR(B466))</f>
        <v/>
      </c>
    </row>
    <row r="467">
      <c r="A467" s="18">
        <f>IF(B467="","",ROW()-5)</f>
        <v/>
      </c>
      <c r="B467" s="19" t="n"/>
      <c r="C467" s="20" t="n"/>
      <c r="D467" s="20" t="n"/>
      <c r="E467" s="20" t="n"/>
      <c r="F467" s="20" t="n"/>
      <c r="G467" s="21" t="n"/>
      <c r="H467" s="22" t="n"/>
      <c r="I467" s="23">
        <f>IF(G467="","",ROUND(G467/(1+N(H467)),2))</f>
        <v/>
      </c>
      <c r="J467" s="23">
        <f>IF(G467="","",G467-I467)</f>
        <v/>
      </c>
      <c r="K467" s="23">
        <f>IF(AND(G467&lt;&gt;"",E467="Einnahme",F467&lt;&gt;"USt-Zahllast/-Gutschrift (nicht ergebniswirksam)"),I467,"")</f>
        <v/>
      </c>
      <c r="L467" s="23">
        <f>IF(AND(G467&lt;&gt;"",E467="Ausgabe",F467&lt;&gt;"Anlagenkauf (Abschreibung über Anlagenverzeichnis)",F467&lt;&gt;"USt-Zahllast/-Gutschrift (nicht ergebniswirksam)"),I467,"")</f>
        <v/>
      </c>
      <c r="M467" s="18">
        <f>IF(B467="","",MONTH(B467))</f>
        <v/>
      </c>
      <c r="N467" s="18">
        <f>IF(B467="","",YEAR(B467))</f>
        <v/>
      </c>
    </row>
    <row r="468">
      <c r="A468" s="18">
        <f>IF(B468="","",ROW()-5)</f>
        <v/>
      </c>
      <c r="B468" s="19" t="n"/>
      <c r="C468" s="20" t="n"/>
      <c r="D468" s="20" t="n"/>
      <c r="E468" s="20" t="n"/>
      <c r="F468" s="20" t="n"/>
      <c r="G468" s="21" t="n"/>
      <c r="H468" s="22" t="n"/>
      <c r="I468" s="23">
        <f>IF(G468="","",ROUND(G468/(1+N(H468)),2))</f>
        <v/>
      </c>
      <c r="J468" s="23">
        <f>IF(G468="","",G468-I468)</f>
        <v/>
      </c>
      <c r="K468" s="23">
        <f>IF(AND(G468&lt;&gt;"",E468="Einnahme",F468&lt;&gt;"USt-Zahllast/-Gutschrift (nicht ergebniswirksam)"),I468,"")</f>
        <v/>
      </c>
      <c r="L468" s="23">
        <f>IF(AND(G468&lt;&gt;"",E468="Ausgabe",F468&lt;&gt;"Anlagenkauf (Abschreibung über Anlagenverzeichnis)",F468&lt;&gt;"USt-Zahllast/-Gutschrift (nicht ergebniswirksam)"),I468,"")</f>
        <v/>
      </c>
      <c r="M468" s="18">
        <f>IF(B468="","",MONTH(B468))</f>
        <v/>
      </c>
      <c r="N468" s="18">
        <f>IF(B468="","",YEAR(B468))</f>
        <v/>
      </c>
    </row>
    <row r="469">
      <c r="A469" s="18">
        <f>IF(B469="","",ROW()-5)</f>
        <v/>
      </c>
      <c r="B469" s="19" t="n"/>
      <c r="C469" s="20" t="n"/>
      <c r="D469" s="20" t="n"/>
      <c r="E469" s="20" t="n"/>
      <c r="F469" s="20" t="n"/>
      <c r="G469" s="21" t="n"/>
      <c r="H469" s="22" t="n"/>
      <c r="I469" s="23">
        <f>IF(G469="","",ROUND(G469/(1+N(H469)),2))</f>
        <v/>
      </c>
      <c r="J469" s="23">
        <f>IF(G469="","",G469-I469)</f>
        <v/>
      </c>
      <c r="K469" s="23">
        <f>IF(AND(G469&lt;&gt;"",E469="Einnahme",F469&lt;&gt;"USt-Zahllast/-Gutschrift (nicht ergebniswirksam)"),I469,"")</f>
        <v/>
      </c>
      <c r="L469" s="23">
        <f>IF(AND(G469&lt;&gt;"",E469="Ausgabe",F469&lt;&gt;"Anlagenkauf (Abschreibung über Anlagenverzeichnis)",F469&lt;&gt;"USt-Zahllast/-Gutschrift (nicht ergebniswirksam)"),I469,"")</f>
        <v/>
      </c>
      <c r="M469" s="18">
        <f>IF(B469="","",MONTH(B469))</f>
        <v/>
      </c>
      <c r="N469" s="18">
        <f>IF(B469="","",YEAR(B469))</f>
        <v/>
      </c>
    </row>
    <row r="470">
      <c r="A470" s="18">
        <f>IF(B470="","",ROW()-5)</f>
        <v/>
      </c>
      <c r="B470" s="19" t="n"/>
      <c r="C470" s="20" t="n"/>
      <c r="D470" s="20" t="n"/>
      <c r="E470" s="20" t="n"/>
      <c r="F470" s="20" t="n"/>
      <c r="G470" s="21" t="n"/>
      <c r="H470" s="22" t="n"/>
      <c r="I470" s="23">
        <f>IF(G470="","",ROUND(G470/(1+N(H470)),2))</f>
        <v/>
      </c>
      <c r="J470" s="23">
        <f>IF(G470="","",G470-I470)</f>
        <v/>
      </c>
      <c r="K470" s="23">
        <f>IF(AND(G470&lt;&gt;"",E470="Einnahme",F470&lt;&gt;"USt-Zahllast/-Gutschrift (nicht ergebniswirksam)"),I470,"")</f>
        <v/>
      </c>
      <c r="L470" s="23">
        <f>IF(AND(G470&lt;&gt;"",E470="Ausgabe",F470&lt;&gt;"Anlagenkauf (Abschreibung über Anlagenverzeichnis)",F470&lt;&gt;"USt-Zahllast/-Gutschrift (nicht ergebniswirksam)"),I470,"")</f>
        <v/>
      </c>
      <c r="M470" s="18">
        <f>IF(B470="","",MONTH(B470))</f>
        <v/>
      </c>
      <c r="N470" s="18">
        <f>IF(B470="","",YEAR(B470))</f>
        <v/>
      </c>
    </row>
    <row r="471">
      <c r="A471" s="18">
        <f>IF(B471="","",ROW()-5)</f>
        <v/>
      </c>
      <c r="B471" s="19" t="n"/>
      <c r="C471" s="20" t="n"/>
      <c r="D471" s="20" t="n"/>
      <c r="E471" s="20" t="n"/>
      <c r="F471" s="20" t="n"/>
      <c r="G471" s="21" t="n"/>
      <c r="H471" s="22" t="n"/>
      <c r="I471" s="23">
        <f>IF(G471="","",ROUND(G471/(1+N(H471)),2))</f>
        <v/>
      </c>
      <c r="J471" s="23">
        <f>IF(G471="","",G471-I471)</f>
        <v/>
      </c>
      <c r="K471" s="23">
        <f>IF(AND(G471&lt;&gt;"",E471="Einnahme",F471&lt;&gt;"USt-Zahllast/-Gutschrift (nicht ergebniswirksam)"),I471,"")</f>
        <v/>
      </c>
      <c r="L471" s="23">
        <f>IF(AND(G471&lt;&gt;"",E471="Ausgabe",F471&lt;&gt;"Anlagenkauf (Abschreibung über Anlagenverzeichnis)",F471&lt;&gt;"USt-Zahllast/-Gutschrift (nicht ergebniswirksam)"),I471,"")</f>
        <v/>
      </c>
      <c r="M471" s="18">
        <f>IF(B471="","",MONTH(B471))</f>
        <v/>
      </c>
      <c r="N471" s="18">
        <f>IF(B471="","",YEAR(B471))</f>
        <v/>
      </c>
    </row>
    <row r="472">
      <c r="A472" s="18">
        <f>IF(B472="","",ROW()-5)</f>
        <v/>
      </c>
      <c r="B472" s="19" t="n"/>
      <c r="C472" s="20" t="n"/>
      <c r="D472" s="20" t="n"/>
      <c r="E472" s="20" t="n"/>
      <c r="F472" s="20" t="n"/>
      <c r="G472" s="21" t="n"/>
      <c r="H472" s="22" t="n"/>
      <c r="I472" s="23">
        <f>IF(G472="","",ROUND(G472/(1+N(H472)),2))</f>
        <v/>
      </c>
      <c r="J472" s="23">
        <f>IF(G472="","",G472-I472)</f>
        <v/>
      </c>
      <c r="K472" s="23">
        <f>IF(AND(G472&lt;&gt;"",E472="Einnahme",F472&lt;&gt;"USt-Zahllast/-Gutschrift (nicht ergebniswirksam)"),I472,"")</f>
        <v/>
      </c>
      <c r="L472" s="23">
        <f>IF(AND(G472&lt;&gt;"",E472="Ausgabe",F472&lt;&gt;"Anlagenkauf (Abschreibung über Anlagenverzeichnis)",F472&lt;&gt;"USt-Zahllast/-Gutschrift (nicht ergebniswirksam)"),I472,"")</f>
        <v/>
      </c>
      <c r="M472" s="18">
        <f>IF(B472="","",MONTH(B472))</f>
        <v/>
      </c>
      <c r="N472" s="18">
        <f>IF(B472="","",YEAR(B472))</f>
        <v/>
      </c>
    </row>
    <row r="473">
      <c r="A473" s="18">
        <f>IF(B473="","",ROW()-5)</f>
        <v/>
      </c>
      <c r="B473" s="19" t="n"/>
      <c r="C473" s="20" t="n"/>
      <c r="D473" s="20" t="n"/>
      <c r="E473" s="20" t="n"/>
      <c r="F473" s="20" t="n"/>
      <c r="G473" s="21" t="n"/>
      <c r="H473" s="22" t="n"/>
      <c r="I473" s="23">
        <f>IF(G473="","",ROUND(G473/(1+N(H473)),2))</f>
        <v/>
      </c>
      <c r="J473" s="23">
        <f>IF(G473="","",G473-I473)</f>
        <v/>
      </c>
      <c r="K473" s="23">
        <f>IF(AND(G473&lt;&gt;"",E473="Einnahme",F473&lt;&gt;"USt-Zahllast/-Gutschrift (nicht ergebniswirksam)"),I473,"")</f>
        <v/>
      </c>
      <c r="L473" s="23">
        <f>IF(AND(G473&lt;&gt;"",E473="Ausgabe",F473&lt;&gt;"Anlagenkauf (Abschreibung über Anlagenverzeichnis)",F473&lt;&gt;"USt-Zahllast/-Gutschrift (nicht ergebniswirksam)"),I473,"")</f>
        <v/>
      </c>
      <c r="M473" s="18">
        <f>IF(B473="","",MONTH(B473))</f>
        <v/>
      </c>
      <c r="N473" s="18">
        <f>IF(B473="","",YEAR(B473))</f>
        <v/>
      </c>
    </row>
    <row r="474">
      <c r="A474" s="18">
        <f>IF(B474="","",ROW()-5)</f>
        <v/>
      </c>
      <c r="B474" s="19" t="n"/>
      <c r="C474" s="20" t="n"/>
      <c r="D474" s="20" t="n"/>
      <c r="E474" s="20" t="n"/>
      <c r="F474" s="20" t="n"/>
      <c r="G474" s="21" t="n"/>
      <c r="H474" s="22" t="n"/>
      <c r="I474" s="23">
        <f>IF(G474="","",ROUND(G474/(1+N(H474)),2))</f>
        <v/>
      </c>
      <c r="J474" s="23">
        <f>IF(G474="","",G474-I474)</f>
        <v/>
      </c>
      <c r="K474" s="23">
        <f>IF(AND(G474&lt;&gt;"",E474="Einnahme",F474&lt;&gt;"USt-Zahllast/-Gutschrift (nicht ergebniswirksam)"),I474,"")</f>
        <v/>
      </c>
      <c r="L474" s="23">
        <f>IF(AND(G474&lt;&gt;"",E474="Ausgabe",F474&lt;&gt;"Anlagenkauf (Abschreibung über Anlagenverzeichnis)",F474&lt;&gt;"USt-Zahllast/-Gutschrift (nicht ergebniswirksam)"),I474,"")</f>
        <v/>
      </c>
      <c r="M474" s="18">
        <f>IF(B474="","",MONTH(B474))</f>
        <v/>
      </c>
      <c r="N474" s="18">
        <f>IF(B474="","",YEAR(B474))</f>
        <v/>
      </c>
    </row>
    <row r="475">
      <c r="A475" s="18">
        <f>IF(B475="","",ROW()-5)</f>
        <v/>
      </c>
      <c r="B475" s="19" t="n"/>
      <c r="C475" s="20" t="n"/>
      <c r="D475" s="20" t="n"/>
      <c r="E475" s="20" t="n"/>
      <c r="F475" s="20" t="n"/>
      <c r="G475" s="21" t="n"/>
      <c r="H475" s="22" t="n"/>
      <c r="I475" s="23">
        <f>IF(G475="","",ROUND(G475/(1+N(H475)),2))</f>
        <v/>
      </c>
      <c r="J475" s="23">
        <f>IF(G475="","",G475-I475)</f>
        <v/>
      </c>
      <c r="K475" s="23">
        <f>IF(AND(G475&lt;&gt;"",E475="Einnahme",F475&lt;&gt;"USt-Zahllast/-Gutschrift (nicht ergebniswirksam)"),I475,"")</f>
        <v/>
      </c>
      <c r="L475" s="23">
        <f>IF(AND(G475&lt;&gt;"",E475="Ausgabe",F475&lt;&gt;"Anlagenkauf (Abschreibung über Anlagenverzeichnis)",F475&lt;&gt;"USt-Zahllast/-Gutschrift (nicht ergebniswirksam)"),I475,"")</f>
        <v/>
      </c>
      <c r="M475" s="18">
        <f>IF(B475="","",MONTH(B475))</f>
        <v/>
      </c>
      <c r="N475" s="18">
        <f>IF(B475="","",YEAR(B475))</f>
        <v/>
      </c>
    </row>
    <row r="476">
      <c r="A476" s="18">
        <f>IF(B476="","",ROW()-5)</f>
        <v/>
      </c>
      <c r="B476" s="19" t="n"/>
      <c r="C476" s="20" t="n"/>
      <c r="D476" s="20" t="n"/>
      <c r="E476" s="20" t="n"/>
      <c r="F476" s="20" t="n"/>
      <c r="G476" s="21" t="n"/>
      <c r="H476" s="22" t="n"/>
      <c r="I476" s="23">
        <f>IF(G476="","",ROUND(G476/(1+N(H476)),2))</f>
        <v/>
      </c>
      <c r="J476" s="23">
        <f>IF(G476="","",G476-I476)</f>
        <v/>
      </c>
      <c r="K476" s="23">
        <f>IF(AND(G476&lt;&gt;"",E476="Einnahme",F476&lt;&gt;"USt-Zahllast/-Gutschrift (nicht ergebniswirksam)"),I476,"")</f>
        <v/>
      </c>
      <c r="L476" s="23">
        <f>IF(AND(G476&lt;&gt;"",E476="Ausgabe",F476&lt;&gt;"Anlagenkauf (Abschreibung über Anlagenverzeichnis)",F476&lt;&gt;"USt-Zahllast/-Gutschrift (nicht ergebniswirksam)"),I476,"")</f>
        <v/>
      </c>
      <c r="M476" s="18">
        <f>IF(B476="","",MONTH(B476))</f>
        <v/>
      </c>
      <c r="N476" s="18">
        <f>IF(B476="","",YEAR(B476))</f>
        <v/>
      </c>
    </row>
    <row r="477">
      <c r="A477" s="18">
        <f>IF(B477="","",ROW()-5)</f>
        <v/>
      </c>
      <c r="B477" s="19" t="n"/>
      <c r="C477" s="20" t="n"/>
      <c r="D477" s="20" t="n"/>
      <c r="E477" s="20" t="n"/>
      <c r="F477" s="20" t="n"/>
      <c r="G477" s="21" t="n"/>
      <c r="H477" s="22" t="n"/>
      <c r="I477" s="23">
        <f>IF(G477="","",ROUND(G477/(1+N(H477)),2))</f>
        <v/>
      </c>
      <c r="J477" s="23">
        <f>IF(G477="","",G477-I477)</f>
        <v/>
      </c>
      <c r="K477" s="23">
        <f>IF(AND(G477&lt;&gt;"",E477="Einnahme",F477&lt;&gt;"USt-Zahllast/-Gutschrift (nicht ergebniswirksam)"),I477,"")</f>
        <v/>
      </c>
      <c r="L477" s="23">
        <f>IF(AND(G477&lt;&gt;"",E477="Ausgabe",F477&lt;&gt;"Anlagenkauf (Abschreibung über Anlagenverzeichnis)",F477&lt;&gt;"USt-Zahllast/-Gutschrift (nicht ergebniswirksam)"),I477,"")</f>
        <v/>
      </c>
      <c r="M477" s="18">
        <f>IF(B477="","",MONTH(B477))</f>
        <v/>
      </c>
      <c r="N477" s="18">
        <f>IF(B477="","",YEAR(B477))</f>
        <v/>
      </c>
    </row>
    <row r="478">
      <c r="A478" s="18">
        <f>IF(B478="","",ROW()-5)</f>
        <v/>
      </c>
      <c r="B478" s="19" t="n"/>
      <c r="C478" s="20" t="n"/>
      <c r="D478" s="20" t="n"/>
      <c r="E478" s="20" t="n"/>
      <c r="F478" s="20" t="n"/>
      <c r="G478" s="21" t="n"/>
      <c r="H478" s="22" t="n"/>
      <c r="I478" s="23">
        <f>IF(G478="","",ROUND(G478/(1+N(H478)),2))</f>
        <v/>
      </c>
      <c r="J478" s="23">
        <f>IF(G478="","",G478-I478)</f>
        <v/>
      </c>
      <c r="K478" s="23">
        <f>IF(AND(G478&lt;&gt;"",E478="Einnahme",F478&lt;&gt;"USt-Zahllast/-Gutschrift (nicht ergebniswirksam)"),I478,"")</f>
        <v/>
      </c>
      <c r="L478" s="23">
        <f>IF(AND(G478&lt;&gt;"",E478="Ausgabe",F478&lt;&gt;"Anlagenkauf (Abschreibung über Anlagenverzeichnis)",F478&lt;&gt;"USt-Zahllast/-Gutschrift (nicht ergebniswirksam)"),I478,"")</f>
        <v/>
      </c>
      <c r="M478" s="18">
        <f>IF(B478="","",MONTH(B478))</f>
        <v/>
      </c>
      <c r="N478" s="18">
        <f>IF(B478="","",YEAR(B478))</f>
        <v/>
      </c>
    </row>
    <row r="479">
      <c r="A479" s="18">
        <f>IF(B479="","",ROW()-5)</f>
        <v/>
      </c>
      <c r="B479" s="19" t="n"/>
      <c r="C479" s="20" t="n"/>
      <c r="D479" s="20" t="n"/>
      <c r="E479" s="20" t="n"/>
      <c r="F479" s="20" t="n"/>
      <c r="G479" s="21" t="n"/>
      <c r="H479" s="22" t="n"/>
      <c r="I479" s="23">
        <f>IF(G479="","",ROUND(G479/(1+N(H479)),2))</f>
        <v/>
      </c>
      <c r="J479" s="23">
        <f>IF(G479="","",G479-I479)</f>
        <v/>
      </c>
      <c r="K479" s="23">
        <f>IF(AND(G479&lt;&gt;"",E479="Einnahme",F479&lt;&gt;"USt-Zahllast/-Gutschrift (nicht ergebniswirksam)"),I479,"")</f>
        <v/>
      </c>
      <c r="L479" s="23">
        <f>IF(AND(G479&lt;&gt;"",E479="Ausgabe",F479&lt;&gt;"Anlagenkauf (Abschreibung über Anlagenverzeichnis)",F479&lt;&gt;"USt-Zahllast/-Gutschrift (nicht ergebniswirksam)"),I479,"")</f>
        <v/>
      </c>
      <c r="M479" s="18">
        <f>IF(B479="","",MONTH(B479))</f>
        <v/>
      </c>
      <c r="N479" s="18">
        <f>IF(B479="","",YEAR(B479))</f>
        <v/>
      </c>
    </row>
    <row r="480">
      <c r="A480" s="18">
        <f>IF(B480="","",ROW()-5)</f>
        <v/>
      </c>
      <c r="B480" s="19" t="n"/>
      <c r="C480" s="20" t="n"/>
      <c r="D480" s="20" t="n"/>
      <c r="E480" s="20" t="n"/>
      <c r="F480" s="20" t="n"/>
      <c r="G480" s="21" t="n"/>
      <c r="H480" s="22" t="n"/>
      <c r="I480" s="23">
        <f>IF(G480="","",ROUND(G480/(1+N(H480)),2))</f>
        <v/>
      </c>
      <c r="J480" s="23">
        <f>IF(G480="","",G480-I480)</f>
        <v/>
      </c>
      <c r="K480" s="23">
        <f>IF(AND(G480&lt;&gt;"",E480="Einnahme",F480&lt;&gt;"USt-Zahllast/-Gutschrift (nicht ergebniswirksam)"),I480,"")</f>
        <v/>
      </c>
      <c r="L480" s="23">
        <f>IF(AND(G480&lt;&gt;"",E480="Ausgabe",F480&lt;&gt;"Anlagenkauf (Abschreibung über Anlagenverzeichnis)",F480&lt;&gt;"USt-Zahllast/-Gutschrift (nicht ergebniswirksam)"),I480,"")</f>
        <v/>
      </c>
      <c r="M480" s="18">
        <f>IF(B480="","",MONTH(B480))</f>
        <v/>
      </c>
      <c r="N480" s="18">
        <f>IF(B480="","",YEAR(B480))</f>
        <v/>
      </c>
    </row>
    <row r="481">
      <c r="A481" s="18">
        <f>IF(B481="","",ROW()-5)</f>
        <v/>
      </c>
      <c r="B481" s="19" t="n"/>
      <c r="C481" s="20" t="n"/>
      <c r="D481" s="20" t="n"/>
      <c r="E481" s="20" t="n"/>
      <c r="F481" s="20" t="n"/>
      <c r="G481" s="21" t="n"/>
      <c r="H481" s="22" t="n"/>
      <c r="I481" s="23">
        <f>IF(G481="","",ROUND(G481/(1+N(H481)),2))</f>
        <v/>
      </c>
      <c r="J481" s="23">
        <f>IF(G481="","",G481-I481)</f>
        <v/>
      </c>
      <c r="K481" s="23">
        <f>IF(AND(G481&lt;&gt;"",E481="Einnahme",F481&lt;&gt;"USt-Zahllast/-Gutschrift (nicht ergebniswirksam)"),I481,"")</f>
        <v/>
      </c>
      <c r="L481" s="23">
        <f>IF(AND(G481&lt;&gt;"",E481="Ausgabe",F481&lt;&gt;"Anlagenkauf (Abschreibung über Anlagenverzeichnis)",F481&lt;&gt;"USt-Zahllast/-Gutschrift (nicht ergebniswirksam)"),I481,"")</f>
        <v/>
      </c>
      <c r="M481" s="18">
        <f>IF(B481="","",MONTH(B481))</f>
        <v/>
      </c>
      <c r="N481" s="18">
        <f>IF(B481="","",YEAR(B481))</f>
        <v/>
      </c>
    </row>
    <row r="482">
      <c r="A482" s="18">
        <f>IF(B482="","",ROW()-5)</f>
        <v/>
      </c>
      <c r="B482" s="19" t="n"/>
      <c r="C482" s="20" t="n"/>
      <c r="D482" s="20" t="n"/>
      <c r="E482" s="20" t="n"/>
      <c r="F482" s="20" t="n"/>
      <c r="G482" s="21" t="n"/>
      <c r="H482" s="22" t="n"/>
      <c r="I482" s="23">
        <f>IF(G482="","",ROUND(G482/(1+N(H482)),2))</f>
        <v/>
      </c>
      <c r="J482" s="23">
        <f>IF(G482="","",G482-I482)</f>
        <v/>
      </c>
      <c r="K482" s="23">
        <f>IF(AND(G482&lt;&gt;"",E482="Einnahme",F482&lt;&gt;"USt-Zahllast/-Gutschrift (nicht ergebniswirksam)"),I482,"")</f>
        <v/>
      </c>
      <c r="L482" s="23">
        <f>IF(AND(G482&lt;&gt;"",E482="Ausgabe",F482&lt;&gt;"Anlagenkauf (Abschreibung über Anlagenverzeichnis)",F482&lt;&gt;"USt-Zahllast/-Gutschrift (nicht ergebniswirksam)"),I482,"")</f>
        <v/>
      </c>
      <c r="M482" s="18">
        <f>IF(B482="","",MONTH(B482))</f>
        <v/>
      </c>
      <c r="N482" s="18">
        <f>IF(B482="","",YEAR(B482))</f>
        <v/>
      </c>
    </row>
    <row r="483">
      <c r="A483" s="18">
        <f>IF(B483="","",ROW()-5)</f>
        <v/>
      </c>
      <c r="B483" s="19" t="n"/>
      <c r="C483" s="20" t="n"/>
      <c r="D483" s="20" t="n"/>
      <c r="E483" s="20" t="n"/>
      <c r="F483" s="20" t="n"/>
      <c r="G483" s="21" t="n"/>
      <c r="H483" s="22" t="n"/>
      <c r="I483" s="23">
        <f>IF(G483="","",ROUND(G483/(1+N(H483)),2))</f>
        <v/>
      </c>
      <c r="J483" s="23">
        <f>IF(G483="","",G483-I483)</f>
        <v/>
      </c>
      <c r="K483" s="23">
        <f>IF(AND(G483&lt;&gt;"",E483="Einnahme",F483&lt;&gt;"USt-Zahllast/-Gutschrift (nicht ergebniswirksam)"),I483,"")</f>
        <v/>
      </c>
      <c r="L483" s="23">
        <f>IF(AND(G483&lt;&gt;"",E483="Ausgabe",F483&lt;&gt;"Anlagenkauf (Abschreibung über Anlagenverzeichnis)",F483&lt;&gt;"USt-Zahllast/-Gutschrift (nicht ergebniswirksam)"),I483,"")</f>
        <v/>
      </c>
      <c r="M483" s="18">
        <f>IF(B483="","",MONTH(B483))</f>
        <v/>
      </c>
      <c r="N483" s="18">
        <f>IF(B483="","",YEAR(B483))</f>
        <v/>
      </c>
    </row>
    <row r="484">
      <c r="A484" s="18">
        <f>IF(B484="","",ROW()-5)</f>
        <v/>
      </c>
      <c r="B484" s="19" t="n"/>
      <c r="C484" s="20" t="n"/>
      <c r="D484" s="20" t="n"/>
      <c r="E484" s="20" t="n"/>
      <c r="F484" s="20" t="n"/>
      <c r="G484" s="21" t="n"/>
      <c r="H484" s="22" t="n"/>
      <c r="I484" s="23">
        <f>IF(G484="","",ROUND(G484/(1+N(H484)),2))</f>
        <v/>
      </c>
      <c r="J484" s="23">
        <f>IF(G484="","",G484-I484)</f>
        <v/>
      </c>
      <c r="K484" s="23">
        <f>IF(AND(G484&lt;&gt;"",E484="Einnahme",F484&lt;&gt;"USt-Zahllast/-Gutschrift (nicht ergebniswirksam)"),I484,"")</f>
        <v/>
      </c>
      <c r="L484" s="23">
        <f>IF(AND(G484&lt;&gt;"",E484="Ausgabe",F484&lt;&gt;"Anlagenkauf (Abschreibung über Anlagenverzeichnis)",F484&lt;&gt;"USt-Zahllast/-Gutschrift (nicht ergebniswirksam)"),I484,"")</f>
        <v/>
      </c>
      <c r="M484" s="18">
        <f>IF(B484="","",MONTH(B484))</f>
        <v/>
      </c>
      <c r="N484" s="18">
        <f>IF(B484="","",YEAR(B484))</f>
        <v/>
      </c>
    </row>
    <row r="485">
      <c r="A485" s="18">
        <f>IF(B485="","",ROW()-5)</f>
        <v/>
      </c>
      <c r="B485" s="19" t="n"/>
      <c r="C485" s="20" t="n"/>
      <c r="D485" s="20" t="n"/>
      <c r="E485" s="20" t="n"/>
      <c r="F485" s="20" t="n"/>
      <c r="G485" s="21" t="n"/>
      <c r="H485" s="22" t="n"/>
      <c r="I485" s="23">
        <f>IF(G485="","",ROUND(G485/(1+N(H485)),2))</f>
        <v/>
      </c>
      <c r="J485" s="23">
        <f>IF(G485="","",G485-I485)</f>
        <v/>
      </c>
      <c r="K485" s="23">
        <f>IF(AND(G485&lt;&gt;"",E485="Einnahme",F485&lt;&gt;"USt-Zahllast/-Gutschrift (nicht ergebniswirksam)"),I485,"")</f>
        <v/>
      </c>
      <c r="L485" s="23">
        <f>IF(AND(G485&lt;&gt;"",E485="Ausgabe",F485&lt;&gt;"Anlagenkauf (Abschreibung über Anlagenverzeichnis)",F485&lt;&gt;"USt-Zahllast/-Gutschrift (nicht ergebniswirksam)"),I485,"")</f>
        <v/>
      </c>
      <c r="M485" s="18">
        <f>IF(B485="","",MONTH(B485))</f>
        <v/>
      </c>
      <c r="N485" s="18">
        <f>IF(B485="","",YEAR(B485))</f>
        <v/>
      </c>
    </row>
    <row r="486">
      <c r="A486" s="18">
        <f>IF(B486="","",ROW()-5)</f>
        <v/>
      </c>
      <c r="B486" s="19" t="n"/>
      <c r="C486" s="20" t="n"/>
      <c r="D486" s="20" t="n"/>
      <c r="E486" s="20" t="n"/>
      <c r="F486" s="20" t="n"/>
      <c r="G486" s="21" t="n"/>
      <c r="H486" s="22" t="n"/>
      <c r="I486" s="23">
        <f>IF(G486="","",ROUND(G486/(1+N(H486)),2))</f>
        <v/>
      </c>
      <c r="J486" s="23">
        <f>IF(G486="","",G486-I486)</f>
        <v/>
      </c>
      <c r="K486" s="23">
        <f>IF(AND(G486&lt;&gt;"",E486="Einnahme",F486&lt;&gt;"USt-Zahllast/-Gutschrift (nicht ergebniswirksam)"),I486,"")</f>
        <v/>
      </c>
      <c r="L486" s="23">
        <f>IF(AND(G486&lt;&gt;"",E486="Ausgabe",F486&lt;&gt;"Anlagenkauf (Abschreibung über Anlagenverzeichnis)",F486&lt;&gt;"USt-Zahllast/-Gutschrift (nicht ergebniswirksam)"),I486,"")</f>
        <v/>
      </c>
      <c r="M486" s="18">
        <f>IF(B486="","",MONTH(B486))</f>
        <v/>
      </c>
      <c r="N486" s="18">
        <f>IF(B486="","",YEAR(B486))</f>
        <v/>
      </c>
    </row>
    <row r="487">
      <c r="A487" s="18">
        <f>IF(B487="","",ROW()-5)</f>
        <v/>
      </c>
      <c r="B487" s="19" t="n"/>
      <c r="C487" s="20" t="n"/>
      <c r="D487" s="20" t="n"/>
      <c r="E487" s="20" t="n"/>
      <c r="F487" s="20" t="n"/>
      <c r="G487" s="21" t="n"/>
      <c r="H487" s="22" t="n"/>
      <c r="I487" s="23">
        <f>IF(G487="","",ROUND(G487/(1+N(H487)),2))</f>
        <v/>
      </c>
      <c r="J487" s="23">
        <f>IF(G487="","",G487-I487)</f>
        <v/>
      </c>
      <c r="K487" s="23">
        <f>IF(AND(G487&lt;&gt;"",E487="Einnahme",F487&lt;&gt;"USt-Zahllast/-Gutschrift (nicht ergebniswirksam)"),I487,"")</f>
        <v/>
      </c>
      <c r="L487" s="23">
        <f>IF(AND(G487&lt;&gt;"",E487="Ausgabe",F487&lt;&gt;"Anlagenkauf (Abschreibung über Anlagenverzeichnis)",F487&lt;&gt;"USt-Zahllast/-Gutschrift (nicht ergebniswirksam)"),I487,"")</f>
        <v/>
      </c>
      <c r="M487" s="18">
        <f>IF(B487="","",MONTH(B487))</f>
        <v/>
      </c>
      <c r="N487" s="18">
        <f>IF(B487="","",YEAR(B487))</f>
        <v/>
      </c>
    </row>
    <row r="488">
      <c r="A488" s="18">
        <f>IF(B488="","",ROW()-5)</f>
        <v/>
      </c>
      <c r="B488" s="19" t="n"/>
      <c r="C488" s="20" t="n"/>
      <c r="D488" s="20" t="n"/>
      <c r="E488" s="20" t="n"/>
      <c r="F488" s="20" t="n"/>
      <c r="G488" s="21" t="n"/>
      <c r="H488" s="22" t="n"/>
      <c r="I488" s="23">
        <f>IF(G488="","",ROUND(G488/(1+N(H488)),2))</f>
        <v/>
      </c>
      <c r="J488" s="23">
        <f>IF(G488="","",G488-I488)</f>
        <v/>
      </c>
      <c r="K488" s="23">
        <f>IF(AND(G488&lt;&gt;"",E488="Einnahme",F488&lt;&gt;"USt-Zahllast/-Gutschrift (nicht ergebniswirksam)"),I488,"")</f>
        <v/>
      </c>
      <c r="L488" s="23">
        <f>IF(AND(G488&lt;&gt;"",E488="Ausgabe",F488&lt;&gt;"Anlagenkauf (Abschreibung über Anlagenverzeichnis)",F488&lt;&gt;"USt-Zahllast/-Gutschrift (nicht ergebniswirksam)"),I488,"")</f>
        <v/>
      </c>
      <c r="M488" s="18">
        <f>IF(B488="","",MONTH(B488))</f>
        <v/>
      </c>
      <c r="N488" s="18">
        <f>IF(B488="","",YEAR(B488))</f>
        <v/>
      </c>
    </row>
    <row r="489">
      <c r="A489" s="18">
        <f>IF(B489="","",ROW()-5)</f>
        <v/>
      </c>
      <c r="B489" s="19" t="n"/>
      <c r="C489" s="20" t="n"/>
      <c r="D489" s="20" t="n"/>
      <c r="E489" s="20" t="n"/>
      <c r="F489" s="20" t="n"/>
      <c r="G489" s="21" t="n"/>
      <c r="H489" s="22" t="n"/>
      <c r="I489" s="23">
        <f>IF(G489="","",ROUND(G489/(1+N(H489)),2))</f>
        <v/>
      </c>
      <c r="J489" s="23">
        <f>IF(G489="","",G489-I489)</f>
        <v/>
      </c>
      <c r="K489" s="23">
        <f>IF(AND(G489&lt;&gt;"",E489="Einnahme",F489&lt;&gt;"USt-Zahllast/-Gutschrift (nicht ergebniswirksam)"),I489,"")</f>
        <v/>
      </c>
      <c r="L489" s="23">
        <f>IF(AND(G489&lt;&gt;"",E489="Ausgabe",F489&lt;&gt;"Anlagenkauf (Abschreibung über Anlagenverzeichnis)",F489&lt;&gt;"USt-Zahllast/-Gutschrift (nicht ergebniswirksam)"),I489,"")</f>
        <v/>
      </c>
      <c r="M489" s="18">
        <f>IF(B489="","",MONTH(B489))</f>
        <v/>
      </c>
      <c r="N489" s="18">
        <f>IF(B489="","",YEAR(B489))</f>
        <v/>
      </c>
    </row>
    <row r="490">
      <c r="A490" s="18">
        <f>IF(B490="","",ROW()-5)</f>
        <v/>
      </c>
      <c r="B490" s="19" t="n"/>
      <c r="C490" s="20" t="n"/>
      <c r="D490" s="20" t="n"/>
      <c r="E490" s="20" t="n"/>
      <c r="F490" s="20" t="n"/>
      <c r="G490" s="21" t="n"/>
      <c r="H490" s="22" t="n"/>
      <c r="I490" s="23">
        <f>IF(G490="","",ROUND(G490/(1+N(H490)),2))</f>
        <v/>
      </c>
      <c r="J490" s="23">
        <f>IF(G490="","",G490-I490)</f>
        <v/>
      </c>
      <c r="K490" s="23">
        <f>IF(AND(G490&lt;&gt;"",E490="Einnahme",F490&lt;&gt;"USt-Zahllast/-Gutschrift (nicht ergebniswirksam)"),I490,"")</f>
        <v/>
      </c>
      <c r="L490" s="23">
        <f>IF(AND(G490&lt;&gt;"",E490="Ausgabe",F490&lt;&gt;"Anlagenkauf (Abschreibung über Anlagenverzeichnis)",F490&lt;&gt;"USt-Zahllast/-Gutschrift (nicht ergebniswirksam)"),I490,"")</f>
        <v/>
      </c>
      <c r="M490" s="18">
        <f>IF(B490="","",MONTH(B490))</f>
        <v/>
      </c>
      <c r="N490" s="18">
        <f>IF(B490="","",YEAR(B490))</f>
        <v/>
      </c>
    </row>
    <row r="491">
      <c r="A491" s="18">
        <f>IF(B491="","",ROW()-5)</f>
        <v/>
      </c>
      <c r="B491" s="19" t="n"/>
      <c r="C491" s="20" t="n"/>
      <c r="D491" s="20" t="n"/>
      <c r="E491" s="20" t="n"/>
      <c r="F491" s="20" t="n"/>
      <c r="G491" s="21" t="n"/>
      <c r="H491" s="22" t="n"/>
      <c r="I491" s="23">
        <f>IF(G491="","",ROUND(G491/(1+N(H491)),2))</f>
        <v/>
      </c>
      <c r="J491" s="23">
        <f>IF(G491="","",G491-I491)</f>
        <v/>
      </c>
      <c r="K491" s="23">
        <f>IF(AND(G491&lt;&gt;"",E491="Einnahme",F491&lt;&gt;"USt-Zahllast/-Gutschrift (nicht ergebniswirksam)"),I491,"")</f>
        <v/>
      </c>
      <c r="L491" s="23">
        <f>IF(AND(G491&lt;&gt;"",E491="Ausgabe",F491&lt;&gt;"Anlagenkauf (Abschreibung über Anlagenverzeichnis)",F491&lt;&gt;"USt-Zahllast/-Gutschrift (nicht ergebniswirksam)"),I491,"")</f>
        <v/>
      </c>
      <c r="M491" s="18">
        <f>IF(B491="","",MONTH(B491))</f>
        <v/>
      </c>
      <c r="N491" s="18">
        <f>IF(B491="","",YEAR(B491))</f>
        <v/>
      </c>
    </row>
    <row r="492">
      <c r="A492" s="18">
        <f>IF(B492="","",ROW()-5)</f>
        <v/>
      </c>
      <c r="B492" s="19" t="n"/>
      <c r="C492" s="20" t="n"/>
      <c r="D492" s="20" t="n"/>
      <c r="E492" s="20" t="n"/>
      <c r="F492" s="20" t="n"/>
      <c r="G492" s="21" t="n"/>
      <c r="H492" s="22" t="n"/>
      <c r="I492" s="23">
        <f>IF(G492="","",ROUND(G492/(1+N(H492)),2))</f>
        <v/>
      </c>
      <c r="J492" s="23">
        <f>IF(G492="","",G492-I492)</f>
        <v/>
      </c>
      <c r="K492" s="23">
        <f>IF(AND(G492&lt;&gt;"",E492="Einnahme",F492&lt;&gt;"USt-Zahllast/-Gutschrift (nicht ergebniswirksam)"),I492,"")</f>
        <v/>
      </c>
      <c r="L492" s="23">
        <f>IF(AND(G492&lt;&gt;"",E492="Ausgabe",F492&lt;&gt;"Anlagenkauf (Abschreibung über Anlagenverzeichnis)",F492&lt;&gt;"USt-Zahllast/-Gutschrift (nicht ergebniswirksam)"),I492,"")</f>
        <v/>
      </c>
      <c r="M492" s="18">
        <f>IF(B492="","",MONTH(B492))</f>
        <v/>
      </c>
      <c r="N492" s="18">
        <f>IF(B492="","",YEAR(B492))</f>
        <v/>
      </c>
    </row>
    <row r="493">
      <c r="A493" s="18">
        <f>IF(B493="","",ROW()-5)</f>
        <v/>
      </c>
      <c r="B493" s="19" t="n"/>
      <c r="C493" s="20" t="n"/>
      <c r="D493" s="20" t="n"/>
      <c r="E493" s="20" t="n"/>
      <c r="F493" s="20" t="n"/>
      <c r="G493" s="21" t="n"/>
      <c r="H493" s="22" t="n"/>
      <c r="I493" s="23">
        <f>IF(G493="","",ROUND(G493/(1+N(H493)),2))</f>
        <v/>
      </c>
      <c r="J493" s="23">
        <f>IF(G493="","",G493-I493)</f>
        <v/>
      </c>
      <c r="K493" s="23">
        <f>IF(AND(G493&lt;&gt;"",E493="Einnahme",F493&lt;&gt;"USt-Zahllast/-Gutschrift (nicht ergebniswirksam)"),I493,"")</f>
        <v/>
      </c>
      <c r="L493" s="23">
        <f>IF(AND(G493&lt;&gt;"",E493="Ausgabe",F493&lt;&gt;"Anlagenkauf (Abschreibung über Anlagenverzeichnis)",F493&lt;&gt;"USt-Zahllast/-Gutschrift (nicht ergebniswirksam)"),I493,"")</f>
        <v/>
      </c>
      <c r="M493" s="18">
        <f>IF(B493="","",MONTH(B493))</f>
        <v/>
      </c>
      <c r="N493" s="18">
        <f>IF(B493="","",YEAR(B493))</f>
        <v/>
      </c>
    </row>
    <row r="494">
      <c r="A494" s="18">
        <f>IF(B494="","",ROW()-5)</f>
        <v/>
      </c>
      <c r="B494" s="19" t="n"/>
      <c r="C494" s="20" t="n"/>
      <c r="D494" s="20" t="n"/>
      <c r="E494" s="20" t="n"/>
      <c r="F494" s="20" t="n"/>
      <c r="G494" s="21" t="n"/>
      <c r="H494" s="22" t="n"/>
      <c r="I494" s="23">
        <f>IF(G494="","",ROUND(G494/(1+N(H494)),2))</f>
        <v/>
      </c>
      <c r="J494" s="23">
        <f>IF(G494="","",G494-I494)</f>
        <v/>
      </c>
      <c r="K494" s="23">
        <f>IF(AND(G494&lt;&gt;"",E494="Einnahme",F494&lt;&gt;"USt-Zahllast/-Gutschrift (nicht ergebniswirksam)"),I494,"")</f>
        <v/>
      </c>
      <c r="L494" s="23">
        <f>IF(AND(G494&lt;&gt;"",E494="Ausgabe",F494&lt;&gt;"Anlagenkauf (Abschreibung über Anlagenverzeichnis)",F494&lt;&gt;"USt-Zahllast/-Gutschrift (nicht ergebniswirksam)"),I494,"")</f>
        <v/>
      </c>
      <c r="M494" s="18">
        <f>IF(B494="","",MONTH(B494))</f>
        <v/>
      </c>
      <c r="N494" s="18">
        <f>IF(B494="","",YEAR(B494))</f>
        <v/>
      </c>
    </row>
    <row r="495">
      <c r="A495" s="18">
        <f>IF(B495="","",ROW()-5)</f>
        <v/>
      </c>
      <c r="B495" s="19" t="n"/>
      <c r="C495" s="20" t="n"/>
      <c r="D495" s="20" t="n"/>
      <c r="E495" s="20" t="n"/>
      <c r="F495" s="20" t="n"/>
      <c r="G495" s="21" t="n"/>
      <c r="H495" s="22" t="n"/>
      <c r="I495" s="23">
        <f>IF(G495="","",ROUND(G495/(1+N(H495)),2))</f>
        <v/>
      </c>
      <c r="J495" s="23">
        <f>IF(G495="","",G495-I495)</f>
        <v/>
      </c>
      <c r="K495" s="23">
        <f>IF(AND(G495&lt;&gt;"",E495="Einnahme",F495&lt;&gt;"USt-Zahllast/-Gutschrift (nicht ergebniswirksam)"),I495,"")</f>
        <v/>
      </c>
      <c r="L495" s="23">
        <f>IF(AND(G495&lt;&gt;"",E495="Ausgabe",F495&lt;&gt;"Anlagenkauf (Abschreibung über Anlagenverzeichnis)",F495&lt;&gt;"USt-Zahllast/-Gutschrift (nicht ergebniswirksam)"),I495,"")</f>
        <v/>
      </c>
      <c r="M495" s="18">
        <f>IF(B495="","",MONTH(B495))</f>
        <v/>
      </c>
      <c r="N495" s="18">
        <f>IF(B495="","",YEAR(B495))</f>
        <v/>
      </c>
    </row>
    <row r="496">
      <c r="A496" s="18">
        <f>IF(B496="","",ROW()-5)</f>
        <v/>
      </c>
      <c r="B496" s="19" t="n"/>
      <c r="C496" s="20" t="n"/>
      <c r="D496" s="20" t="n"/>
      <c r="E496" s="20" t="n"/>
      <c r="F496" s="20" t="n"/>
      <c r="G496" s="21" t="n"/>
      <c r="H496" s="22" t="n"/>
      <c r="I496" s="23">
        <f>IF(G496="","",ROUND(G496/(1+N(H496)),2))</f>
        <v/>
      </c>
      <c r="J496" s="23">
        <f>IF(G496="","",G496-I496)</f>
        <v/>
      </c>
      <c r="K496" s="23">
        <f>IF(AND(G496&lt;&gt;"",E496="Einnahme",F496&lt;&gt;"USt-Zahllast/-Gutschrift (nicht ergebniswirksam)"),I496,"")</f>
        <v/>
      </c>
      <c r="L496" s="23">
        <f>IF(AND(G496&lt;&gt;"",E496="Ausgabe",F496&lt;&gt;"Anlagenkauf (Abschreibung über Anlagenverzeichnis)",F496&lt;&gt;"USt-Zahllast/-Gutschrift (nicht ergebniswirksam)"),I496,"")</f>
        <v/>
      </c>
      <c r="M496" s="18">
        <f>IF(B496="","",MONTH(B496))</f>
        <v/>
      </c>
      <c r="N496" s="18">
        <f>IF(B496="","",YEAR(B496))</f>
        <v/>
      </c>
    </row>
    <row r="497">
      <c r="A497" s="18">
        <f>IF(B497="","",ROW()-5)</f>
        <v/>
      </c>
      <c r="B497" s="19" t="n"/>
      <c r="C497" s="20" t="n"/>
      <c r="D497" s="20" t="n"/>
      <c r="E497" s="20" t="n"/>
      <c r="F497" s="20" t="n"/>
      <c r="G497" s="21" t="n"/>
      <c r="H497" s="22" t="n"/>
      <c r="I497" s="23">
        <f>IF(G497="","",ROUND(G497/(1+N(H497)),2))</f>
        <v/>
      </c>
      <c r="J497" s="23">
        <f>IF(G497="","",G497-I497)</f>
        <v/>
      </c>
      <c r="K497" s="23">
        <f>IF(AND(G497&lt;&gt;"",E497="Einnahme",F497&lt;&gt;"USt-Zahllast/-Gutschrift (nicht ergebniswirksam)"),I497,"")</f>
        <v/>
      </c>
      <c r="L497" s="23">
        <f>IF(AND(G497&lt;&gt;"",E497="Ausgabe",F497&lt;&gt;"Anlagenkauf (Abschreibung über Anlagenverzeichnis)",F497&lt;&gt;"USt-Zahllast/-Gutschrift (nicht ergebniswirksam)"),I497,"")</f>
        <v/>
      </c>
      <c r="M497" s="18">
        <f>IF(B497="","",MONTH(B497))</f>
        <v/>
      </c>
      <c r="N497" s="18">
        <f>IF(B497="","",YEAR(B497))</f>
        <v/>
      </c>
    </row>
    <row r="498">
      <c r="A498" s="18">
        <f>IF(B498="","",ROW()-5)</f>
        <v/>
      </c>
      <c r="B498" s="19" t="n"/>
      <c r="C498" s="20" t="n"/>
      <c r="D498" s="20" t="n"/>
      <c r="E498" s="20" t="n"/>
      <c r="F498" s="20" t="n"/>
      <c r="G498" s="21" t="n"/>
      <c r="H498" s="22" t="n"/>
      <c r="I498" s="23">
        <f>IF(G498="","",ROUND(G498/(1+N(H498)),2))</f>
        <v/>
      </c>
      <c r="J498" s="23">
        <f>IF(G498="","",G498-I498)</f>
        <v/>
      </c>
      <c r="K498" s="23">
        <f>IF(AND(G498&lt;&gt;"",E498="Einnahme",F498&lt;&gt;"USt-Zahllast/-Gutschrift (nicht ergebniswirksam)"),I498,"")</f>
        <v/>
      </c>
      <c r="L498" s="23">
        <f>IF(AND(G498&lt;&gt;"",E498="Ausgabe",F498&lt;&gt;"Anlagenkauf (Abschreibung über Anlagenverzeichnis)",F498&lt;&gt;"USt-Zahllast/-Gutschrift (nicht ergebniswirksam)"),I498,"")</f>
        <v/>
      </c>
      <c r="M498" s="18">
        <f>IF(B498="","",MONTH(B498))</f>
        <v/>
      </c>
      <c r="N498" s="18">
        <f>IF(B498="","",YEAR(B498))</f>
        <v/>
      </c>
    </row>
    <row r="499">
      <c r="A499" s="18">
        <f>IF(B499="","",ROW()-5)</f>
        <v/>
      </c>
      <c r="B499" s="19" t="n"/>
      <c r="C499" s="20" t="n"/>
      <c r="D499" s="20" t="n"/>
      <c r="E499" s="20" t="n"/>
      <c r="F499" s="20" t="n"/>
      <c r="G499" s="21" t="n"/>
      <c r="H499" s="22" t="n"/>
      <c r="I499" s="23">
        <f>IF(G499="","",ROUND(G499/(1+N(H499)),2))</f>
        <v/>
      </c>
      <c r="J499" s="23">
        <f>IF(G499="","",G499-I499)</f>
        <v/>
      </c>
      <c r="K499" s="23">
        <f>IF(AND(G499&lt;&gt;"",E499="Einnahme",F499&lt;&gt;"USt-Zahllast/-Gutschrift (nicht ergebniswirksam)"),I499,"")</f>
        <v/>
      </c>
      <c r="L499" s="23">
        <f>IF(AND(G499&lt;&gt;"",E499="Ausgabe",F499&lt;&gt;"Anlagenkauf (Abschreibung über Anlagenverzeichnis)",F499&lt;&gt;"USt-Zahllast/-Gutschrift (nicht ergebniswirksam)"),I499,"")</f>
        <v/>
      </c>
      <c r="M499" s="18">
        <f>IF(B499="","",MONTH(B499))</f>
        <v/>
      </c>
      <c r="N499" s="18">
        <f>IF(B499="","",YEAR(B499))</f>
        <v/>
      </c>
    </row>
    <row r="500">
      <c r="A500" s="18">
        <f>IF(B500="","",ROW()-5)</f>
        <v/>
      </c>
      <c r="B500" s="19" t="n"/>
      <c r="C500" s="20" t="n"/>
      <c r="D500" s="20" t="n"/>
      <c r="E500" s="20" t="n"/>
      <c r="F500" s="20" t="n"/>
      <c r="G500" s="21" t="n"/>
      <c r="H500" s="22" t="n"/>
      <c r="I500" s="23">
        <f>IF(G500="","",ROUND(G500/(1+N(H500)),2))</f>
        <v/>
      </c>
      <c r="J500" s="23">
        <f>IF(G500="","",G500-I500)</f>
        <v/>
      </c>
      <c r="K500" s="23">
        <f>IF(AND(G500&lt;&gt;"",E500="Einnahme",F500&lt;&gt;"USt-Zahllast/-Gutschrift (nicht ergebniswirksam)"),I500,"")</f>
        <v/>
      </c>
      <c r="L500" s="23">
        <f>IF(AND(G500&lt;&gt;"",E500="Ausgabe",F500&lt;&gt;"Anlagenkauf (Abschreibung über Anlagenverzeichnis)",F500&lt;&gt;"USt-Zahllast/-Gutschrift (nicht ergebniswirksam)"),I500,"")</f>
        <v/>
      </c>
      <c r="M500" s="18">
        <f>IF(B500="","",MONTH(B500))</f>
        <v/>
      </c>
      <c r="N500" s="18">
        <f>IF(B500="","",YEAR(B500))</f>
        <v/>
      </c>
    </row>
    <row r="501">
      <c r="A501" s="18">
        <f>IF(B501="","",ROW()-5)</f>
        <v/>
      </c>
      <c r="B501" s="19" t="n"/>
      <c r="C501" s="20" t="n"/>
      <c r="D501" s="20" t="n"/>
      <c r="E501" s="20" t="n"/>
      <c r="F501" s="20" t="n"/>
      <c r="G501" s="21" t="n"/>
      <c r="H501" s="22" t="n"/>
      <c r="I501" s="23">
        <f>IF(G501="","",ROUND(G501/(1+N(H501)),2))</f>
        <v/>
      </c>
      <c r="J501" s="23">
        <f>IF(G501="","",G501-I501)</f>
        <v/>
      </c>
      <c r="K501" s="23">
        <f>IF(AND(G501&lt;&gt;"",E501="Einnahme",F501&lt;&gt;"USt-Zahllast/-Gutschrift (nicht ergebniswirksam)"),I501,"")</f>
        <v/>
      </c>
      <c r="L501" s="23">
        <f>IF(AND(G501&lt;&gt;"",E501="Ausgabe",F501&lt;&gt;"Anlagenkauf (Abschreibung über Anlagenverzeichnis)",F501&lt;&gt;"USt-Zahllast/-Gutschrift (nicht ergebniswirksam)"),I501,"")</f>
        <v/>
      </c>
      <c r="M501" s="18">
        <f>IF(B501="","",MONTH(B501))</f>
        <v/>
      </c>
      <c r="N501" s="18">
        <f>IF(B501="","",YEAR(B501))</f>
        <v/>
      </c>
    </row>
    <row r="502">
      <c r="A502" s="18">
        <f>IF(B502="","",ROW()-5)</f>
        <v/>
      </c>
      <c r="B502" s="19" t="n"/>
      <c r="C502" s="20" t="n"/>
      <c r="D502" s="20" t="n"/>
      <c r="E502" s="20" t="n"/>
      <c r="F502" s="20" t="n"/>
      <c r="G502" s="21" t="n"/>
      <c r="H502" s="22" t="n"/>
      <c r="I502" s="23">
        <f>IF(G502="","",ROUND(G502/(1+N(H502)),2))</f>
        <v/>
      </c>
      <c r="J502" s="23">
        <f>IF(G502="","",G502-I502)</f>
        <v/>
      </c>
      <c r="K502" s="23">
        <f>IF(AND(G502&lt;&gt;"",E502="Einnahme",F502&lt;&gt;"USt-Zahllast/-Gutschrift (nicht ergebniswirksam)"),I502,"")</f>
        <v/>
      </c>
      <c r="L502" s="23">
        <f>IF(AND(G502&lt;&gt;"",E502="Ausgabe",F502&lt;&gt;"Anlagenkauf (Abschreibung über Anlagenverzeichnis)",F502&lt;&gt;"USt-Zahllast/-Gutschrift (nicht ergebniswirksam)"),I502,"")</f>
        <v/>
      </c>
      <c r="M502" s="18">
        <f>IF(B502="","",MONTH(B502))</f>
        <v/>
      </c>
      <c r="N502" s="18">
        <f>IF(B502="","",YEAR(B502))</f>
        <v/>
      </c>
    </row>
    <row r="503">
      <c r="A503" s="18">
        <f>IF(B503="","",ROW()-5)</f>
        <v/>
      </c>
      <c r="B503" s="19" t="n"/>
      <c r="C503" s="20" t="n"/>
      <c r="D503" s="20" t="n"/>
      <c r="E503" s="20" t="n"/>
      <c r="F503" s="20" t="n"/>
      <c r="G503" s="21" t="n"/>
      <c r="H503" s="22" t="n"/>
      <c r="I503" s="23">
        <f>IF(G503="","",ROUND(G503/(1+N(H503)),2))</f>
        <v/>
      </c>
      <c r="J503" s="23">
        <f>IF(G503="","",G503-I503)</f>
        <v/>
      </c>
      <c r="K503" s="23">
        <f>IF(AND(G503&lt;&gt;"",E503="Einnahme",F503&lt;&gt;"USt-Zahllast/-Gutschrift (nicht ergebniswirksam)"),I503,"")</f>
        <v/>
      </c>
      <c r="L503" s="23">
        <f>IF(AND(G503&lt;&gt;"",E503="Ausgabe",F503&lt;&gt;"Anlagenkauf (Abschreibung über Anlagenverzeichnis)",F503&lt;&gt;"USt-Zahllast/-Gutschrift (nicht ergebniswirksam)"),I503,"")</f>
        <v/>
      </c>
      <c r="M503" s="18">
        <f>IF(B503="","",MONTH(B503))</f>
        <v/>
      </c>
      <c r="N503" s="18">
        <f>IF(B503="","",YEAR(B503))</f>
        <v/>
      </c>
    </row>
    <row r="504">
      <c r="A504" s="18">
        <f>IF(B504="","",ROW()-5)</f>
        <v/>
      </c>
      <c r="B504" s="19" t="n"/>
      <c r="C504" s="20" t="n"/>
      <c r="D504" s="20" t="n"/>
      <c r="E504" s="20" t="n"/>
      <c r="F504" s="20" t="n"/>
      <c r="G504" s="21" t="n"/>
      <c r="H504" s="22" t="n"/>
      <c r="I504" s="23">
        <f>IF(G504="","",ROUND(G504/(1+N(H504)),2))</f>
        <v/>
      </c>
      <c r="J504" s="23">
        <f>IF(G504="","",G504-I504)</f>
        <v/>
      </c>
      <c r="K504" s="23">
        <f>IF(AND(G504&lt;&gt;"",E504="Einnahme",F504&lt;&gt;"USt-Zahllast/-Gutschrift (nicht ergebniswirksam)"),I504,"")</f>
        <v/>
      </c>
      <c r="L504" s="23">
        <f>IF(AND(G504&lt;&gt;"",E504="Ausgabe",F504&lt;&gt;"Anlagenkauf (Abschreibung über Anlagenverzeichnis)",F504&lt;&gt;"USt-Zahllast/-Gutschrift (nicht ergebniswirksam)"),I504,"")</f>
        <v/>
      </c>
      <c r="M504" s="18">
        <f>IF(B504="","",MONTH(B504))</f>
        <v/>
      </c>
      <c r="N504" s="18">
        <f>IF(B504="","",YEAR(B504))</f>
        <v/>
      </c>
    </row>
    <row r="505">
      <c r="A505" s="18">
        <f>IF(B505="","",ROW()-5)</f>
        <v/>
      </c>
      <c r="B505" s="19" t="n"/>
      <c r="C505" s="20" t="n"/>
      <c r="D505" s="20" t="n"/>
      <c r="E505" s="20" t="n"/>
      <c r="F505" s="20" t="n"/>
      <c r="G505" s="21" t="n"/>
      <c r="H505" s="22" t="n"/>
      <c r="I505" s="23">
        <f>IF(G505="","",ROUND(G505/(1+N(H505)),2))</f>
        <v/>
      </c>
      <c r="J505" s="23">
        <f>IF(G505="","",G505-I505)</f>
        <v/>
      </c>
      <c r="K505" s="23">
        <f>IF(AND(G505&lt;&gt;"",E505="Einnahme",F505&lt;&gt;"USt-Zahllast/-Gutschrift (nicht ergebniswirksam)"),I505,"")</f>
        <v/>
      </c>
      <c r="L505" s="23">
        <f>IF(AND(G505&lt;&gt;"",E505="Ausgabe",F505&lt;&gt;"Anlagenkauf (Abschreibung über Anlagenverzeichnis)",F505&lt;&gt;"USt-Zahllast/-Gutschrift (nicht ergebniswirksam)"),I505,"")</f>
        <v/>
      </c>
      <c r="M505" s="18">
        <f>IF(B505="","",MONTH(B505))</f>
        <v/>
      </c>
      <c r="N505" s="18">
        <f>IF(B505="","",YEAR(B505))</f>
        <v/>
      </c>
    </row>
  </sheetData>
  <dataValidations count="4">
    <dataValidation sqref="E6:E505" showDropDown="0" showInputMessage="0" showErrorMessage="0" allowBlank="1" type="list">
      <formula1>"Einnahme,Ausgabe"</formula1>
    </dataValidation>
    <dataValidation sqref="F6:F505" showDropDown="0" showInputMessage="0" showErrorMessage="0" allowBlank="1" type="list">
      <formula1>=Listen!$A$2:$A$16</formula1>
    </dataValidation>
    <dataValidation sqref="H6:H505" showDropDown="0" showInputMessage="0" showErrorMessage="0" allowBlank="1" type="list">
      <formula1>=Listen!$E$2:$E$6</formula1>
    </dataValidation>
    <dataValidation sqref="B6:B505" showDropDown="0" showInputMessage="0" showErrorMessage="0" allowBlank="1" errorTitle="Datum" error="Bitte ein gültiges Datum eintragen (TT.MM.JJJJ)." type="date" operator="greaterThan">
      <formula1>36526</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55"/>
  <sheetViews>
    <sheetView showGridLines="0" workbookViewId="0">
      <pane ySplit="5" topLeftCell="A6" activePane="bottomLeft" state="frozen"/>
      <selection pane="bottomLeft" activeCell="A1" sqref="A1"/>
    </sheetView>
  </sheetViews>
  <sheetFormatPr baseColWidth="8" defaultRowHeight="15"/>
  <cols>
    <col width="6" customWidth="1" min="1" max="1"/>
    <col width="34" customWidth="1" min="2" max="2"/>
    <col width="34" customWidth="1" min="3" max="3"/>
    <col width="16" customWidth="1" min="4" max="4"/>
    <col width="18" customWidth="1" min="5" max="5"/>
    <col width="14" customWidth="1" min="6" max="6"/>
    <col width="16" customWidth="1" min="7" max="7"/>
    <col width="18" customWidth="1" min="8" max="8"/>
    <col width="18" customWidth="1" min="9" max="9"/>
  </cols>
  <sheetData>
    <row r="1">
      <c r="A1" s="1" t="inlineStr">
        <is>
          <t>Anlagenverzeichnis (abnutzbares Anlagevermögen)</t>
        </is>
      </c>
    </row>
    <row r="2">
      <c r="A2" s="2" t="inlineStr">
        <is>
          <t>Anlagegüter über 1.000 € netto (GWG bis 1.000 € meist direkt als Ausgabe buchen) · lineare AfA · Kauf bis 30.6. = volle, ab 1.7. = halbe Jahres-AfA im ersten Jahr (WKO-Muster) · Jahr steht in „Auswertung“ C3</t>
        </is>
      </c>
    </row>
    <row r="3">
      <c r="H3" s="16" t="inlineStr">
        <is>
          <t>Summe AfA im Jahr</t>
        </is>
      </c>
    </row>
    <row r="4">
      <c r="H4" s="17">
        <f>SUM(H6:H55)</f>
        <v/>
      </c>
    </row>
    <row r="5" ht="32" customHeight="1">
      <c r="A5" s="7" t="inlineStr">
        <is>
          <t>Nr.</t>
        </is>
      </c>
      <c r="B5" s="7" t="inlineStr">
        <is>
          <t>Bezeichnung</t>
        </is>
      </c>
      <c r="C5" s="7" t="inlineStr">
        <is>
          <t>Lieferant (Name, Anschrift)</t>
        </is>
      </c>
      <c r="D5" s="7" t="inlineStr">
        <is>
          <t>Anschaffungsdatum</t>
        </is>
      </c>
      <c r="E5" s="7" t="inlineStr">
        <is>
          <t>Anschaffungskosten netto</t>
        </is>
      </c>
      <c r="F5" s="7" t="inlineStr">
        <is>
          <t>Nutzungsdauer (Jahre)</t>
        </is>
      </c>
      <c r="G5" s="7" t="inlineStr">
        <is>
          <t>AfA bis Vorjahr</t>
        </is>
      </c>
      <c r="H5" s="7" t="inlineStr">
        <is>
          <t>AfA im gewählten Jahr</t>
        </is>
      </c>
      <c r="I5" s="7" t="inlineStr">
        <is>
          <t>Restbuchwert 31.12.</t>
        </is>
      </c>
    </row>
    <row r="6">
      <c r="A6" s="18">
        <f>IF(D6="","",ROW()-5)</f>
        <v/>
      </c>
      <c r="B6" s="20" t="n"/>
      <c r="C6" s="20" t="n"/>
      <c r="D6" s="19" t="n"/>
      <c r="E6" s="21" t="n"/>
      <c r="F6" s="20" t="n"/>
      <c r="G6" s="23">
        <f>IF(OR(D6="",E6="",N(F6)&lt;=0),"",ROUND(IF((Auswertung!$C$3-1)&lt;YEAR(D6),0,MIN(E6,E6/F6*((Auswertung!$C$3-1)-YEAR(D6)+IF(MONTH(D6)&lt;=6,1,0.5)))),2))</f>
        <v/>
      </c>
      <c r="H6" s="23">
        <f>IF(OR(D6="",E6="",N(F6)&lt;=0),"",ROUND(IF(Auswertung!$C$3&lt;YEAR(D6),0,MIN(E6,E6/F6*(Auswertung!$C$3-YEAR(D6)+IF(MONTH(D6)&lt;=6,1,0.5))))-G6,2))</f>
        <v/>
      </c>
      <c r="I6" s="23">
        <f>IF(OR(D6="",E6="",N(F6)&lt;=0),"",IF(YEAR(D6)&gt;Auswertung!$C$3,"",ROUND(E6-G6-H6,2)))</f>
        <v/>
      </c>
    </row>
    <row r="7">
      <c r="A7" s="18">
        <f>IF(D7="","",ROW()-5)</f>
        <v/>
      </c>
      <c r="B7" s="20" t="n"/>
      <c r="C7" s="20" t="n"/>
      <c r="D7" s="19" t="n"/>
      <c r="E7" s="21" t="n"/>
      <c r="F7" s="20" t="n"/>
      <c r="G7" s="23">
        <f>IF(OR(D7="",E7="",N(F7)&lt;=0),"",ROUND(IF((Auswertung!$C$3-1)&lt;YEAR(D7),0,MIN(E7,E7/F7*((Auswertung!$C$3-1)-YEAR(D7)+IF(MONTH(D7)&lt;=6,1,0.5)))),2))</f>
        <v/>
      </c>
      <c r="H7" s="23">
        <f>IF(OR(D7="",E7="",N(F7)&lt;=0),"",ROUND(IF(Auswertung!$C$3&lt;YEAR(D7),0,MIN(E7,E7/F7*(Auswertung!$C$3-YEAR(D7)+IF(MONTH(D7)&lt;=6,1,0.5))))-G7,2))</f>
        <v/>
      </c>
      <c r="I7" s="23">
        <f>IF(OR(D7="",E7="",N(F7)&lt;=0),"",IF(YEAR(D7)&gt;Auswertung!$C$3,"",ROUND(E7-G7-H7,2)))</f>
        <v/>
      </c>
    </row>
    <row r="8">
      <c r="A8" s="18">
        <f>IF(D8="","",ROW()-5)</f>
        <v/>
      </c>
      <c r="B8" s="20" t="n"/>
      <c r="C8" s="20" t="n"/>
      <c r="D8" s="19" t="n"/>
      <c r="E8" s="21" t="n"/>
      <c r="F8" s="20" t="n"/>
      <c r="G8" s="23">
        <f>IF(OR(D8="",E8="",N(F8)&lt;=0),"",ROUND(IF((Auswertung!$C$3-1)&lt;YEAR(D8),0,MIN(E8,E8/F8*((Auswertung!$C$3-1)-YEAR(D8)+IF(MONTH(D8)&lt;=6,1,0.5)))),2))</f>
        <v/>
      </c>
      <c r="H8" s="23">
        <f>IF(OR(D8="",E8="",N(F8)&lt;=0),"",ROUND(IF(Auswertung!$C$3&lt;YEAR(D8),0,MIN(E8,E8/F8*(Auswertung!$C$3-YEAR(D8)+IF(MONTH(D8)&lt;=6,1,0.5))))-G8,2))</f>
        <v/>
      </c>
      <c r="I8" s="23">
        <f>IF(OR(D8="",E8="",N(F8)&lt;=0),"",IF(YEAR(D8)&gt;Auswertung!$C$3,"",ROUND(E8-G8-H8,2)))</f>
        <v/>
      </c>
    </row>
    <row r="9">
      <c r="A9" s="18">
        <f>IF(D9="","",ROW()-5)</f>
        <v/>
      </c>
      <c r="B9" s="20" t="n"/>
      <c r="C9" s="20" t="n"/>
      <c r="D9" s="19" t="n"/>
      <c r="E9" s="21" t="n"/>
      <c r="F9" s="20" t="n"/>
      <c r="G9" s="23">
        <f>IF(OR(D9="",E9="",N(F9)&lt;=0),"",ROUND(IF((Auswertung!$C$3-1)&lt;YEAR(D9),0,MIN(E9,E9/F9*((Auswertung!$C$3-1)-YEAR(D9)+IF(MONTH(D9)&lt;=6,1,0.5)))),2))</f>
        <v/>
      </c>
      <c r="H9" s="23">
        <f>IF(OR(D9="",E9="",N(F9)&lt;=0),"",ROUND(IF(Auswertung!$C$3&lt;YEAR(D9),0,MIN(E9,E9/F9*(Auswertung!$C$3-YEAR(D9)+IF(MONTH(D9)&lt;=6,1,0.5))))-G9,2))</f>
        <v/>
      </c>
      <c r="I9" s="23">
        <f>IF(OR(D9="",E9="",N(F9)&lt;=0),"",IF(YEAR(D9)&gt;Auswertung!$C$3,"",ROUND(E9-G9-H9,2)))</f>
        <v/>
      </c>
    </row>
    <row r="10">
      <c r="A10" s="18">
        <f>IF(D10="","",ROW()-5)</f>
        <v/>
      </c>
      <c r="B10" s="20" t="n"/>
      <c r="C10" s="20" t="n"/>
      <c r="D10" s="19" t="n"/>
      <c r="E10" s="21" t="n"/>
      <c r="F10" s="20" t="n"/>
      <c r="G10" s="23">
        <f>IF(OR(D10="",E10="",N(F10)&lt;=0),"",ROUND(IF((Auswertung!$C$3-1)&lt;YEAR(D10),0,MIN(E10,E10/F10*((Auswertung!$C$3-1)-YEAR(D10)+IF(MONTH(D10)&lt;=6,1,0.5)))),2))</f>
        <v/>
      </c>
      <c r="H10" s="23">
        <f>IF(OR(D10="",E10="",N(F10)&lt;=0),"",ROUND(IF(Auswertung!$C$3&lt;YEAR(D10),0,MIN(E10,E10/F10*(Auswertung!$C$3-YEAR(D10)+IF(MONTH(D10)&lt;=6,1,0.5))))-G10,2))</f>
        <v/>
      </c>
      <c r="I10" s="23">
        <f>IF(OR(D10="",E10="",N(F10)&lt;=0),"",IF(YEAR(D10)&gt;Auswertung!$C$3,"",ROUND(E10-G10-H10,2)))</f>
        <v/>
      </c>
    </row>
    <row r="11">
      <c r="A11" s="18">
        <f>IF(D11="","",ROW()-5)</f>
        <v/>
      </c>
      <c r="B11" s="20" t="n"/>
      <c r="C11" s="20" t="n"/>
      <c r="D11" s="19" t="n"/>
      <c r="E11" s="21" t="n"/>
      <c r="F11" s="20" t="n"/>
      <c r="G11" s="23">
        <f>IF(OR(D11="",E11="",N(F11)&lt;=0),"",ROUND(IF((Auswertung!$C$3-1)&lt;YEAR(D11),0,MIN(E11,E11/F11*((Auswertung!$C$3-1)-YEAR(D11)+IF(MONTH(D11)&lt;=6,1,0.5)))),2))</f>
        <v/>
      </c>
      <c r="H11" s="23">
        <f>IF(OR(D11="",E11="",N(F11)&lt;=0),"",ROUND(IF(Auswertung!$C$3&lt;YEAR(D11),0,MIN(E11,E11/F11*(Auswertung!$C$3-YEAR(D11)+IF(MONTH(D11)&lt;=6,1,0.5))))-G11,2))</f>
        <v/>
      </c>
      <c r="I11" s="23">
        <f>IF(OR(D11="",E11="",N(F11)&lt;=0),"",IF(YEAR(D11)&gt;Auswertung!$C$3,"",ROUND(E11-G11-H11,2)))</f>
        <v/>
      </c>
    </row>
    <row r="12">
      <c r="A12" s="18">
        <f>IF(D12="","",ROW()-5)</f>
        <v/>
      </c>
      <c r="B12" s="20" t="n"/>
      <c r="C12" s="20" t="n"/>
      <c r="D12" s="19" t="n"/>
      <c r="E12" s="21" t="n"/>
      <c r="F12" s="20" t="n"/>
      <c r="G12" s="23">
        <f>IF(OR(D12="",E12="",N(F12)&lt;=0),"",ROUND(IF((Auswertung!$C$3-1)&lt;YEAR(D12),0,MIN(E12,E12/F12*((Auswertung!$C$3-1)-YEAR(D12)+IF(MONTH(D12)&lt;=6,1,0.5)))),2))</f>
        <v/>
      </c>
      <c r="H12" s="23">
        <f>IF(OR(D12="",E12="",N(F12)&lt;=0),"",ROUND(IF(Auswertung!$C$3&lt;YEAR(D12),0,MIN(E12,E12/F12*(Auswertung!$C$3-YEAR(D12)+IF(MONTH(D12)&lt;=6,1,0.5))))-G12,2))</f>
        <v/>
      </c>
      <c r="I12" s="23">
        <f>IF(OR(D12="",E12="",N(F12)&lt;=0),"",IF(YEAR(D12)&gt;Auswertung!$C$3,"",ROUND(E12-G12-H12,2)))</f>
        <v/>
      </c>
    </row>
    <row r="13">
      <c r="A13" s="18">
        <f>IF(D13="","",ROW()-5)</f>
        <v/>
      </c>
      <c r="B13" s="20" t="n"/>
      <c r="C13" s="20" t="n"/>
      <c r="D13" s="19" t="n"/>
      <c r="E13" s="21" t="n"/>
      <c r="F13" s="20" t="n"/>
      <c r="G13" s="23">
        <f>IF(OR(D13="",E13="",N(F13)&lt;=0),"",ROUND(IF((Auswertung!$C$3-1)&lt;YEAR(D13),0,MIN(E13,E13/F13*((Auswertung!$C$3-1)-YEAR(D13)+IF(MONTH(D13)&lt;=6,1,0.5)))),2))</f>
        <v/>
      </c>
      <c r="H13" s="23">
        <f>IF(OR(D13="",E13="",N(F13)&lt;=0),"",ROUND(IF(Auswertung!$C$3&lt;YEAR(D13),0,MIN(E13,E13/F13*(Auswertung!$C$3-YEAR(D13)+IF(MONTH(D13)&lt;=6,1,0.5))))-G13,2))</f>
        <v/>
      </c>
      <c r="I13" s="23">
        <f>IF(OR(D13="",E13="",N(F13)&lt;=0),"",IF(YEAR(D13)&gt;Auswertung!$C$3,"",ROUND(E13-G13-H13,2)))</f>
        <v/>
      </c>
    </row>
    <row r="14">
      <c r="A14" s="18">
        <f>IF(D14="","",ROW()-5)</f>
        <v/>
      </c>
      <c r="B14" s="20" t="n"/>
      <c r="C14" s="20" t="n"/>
      <c r="D14" s="19" t="n"/>
      <c r="E14" s="21" t="n"/>
      <c r="F14" s="20" t="n"/>
      <c r="G14" s="23">
        <f>IF(OR(D14="",E14="",N(F14)&lt;=0),"",ROUND(IF((Auswertung!$C$3-1)&lt;YEAR(D14),0,MIN(E14,E14/F14*((Auswertung!$C$3-1)-YEAR(D14)+IF(MONTH(D14)&lt;=6,1,0.5)))),2))</f>
        <v/>
      </c>
      <c r="H14" s="23">
        <f>IF(OR(D14="",E14="",N(F14)&lt;=0),"",ROUND(IF(Auswertung!$C$3&lt;YEAR(D14),0,MIN(E14,E14/F14*(Auswertung!$C$3-YEAR(D14)+IF(MONTH(D14)&lt;=6,1,0.5))))-G14,2))</f>
        <v/>
      </c>
      <c r="I14" s="23">
        <f>IF(OR(D14="",E14="",N(F14)&lt;=0),"",IF(YEAR(D14)&gt;Auswertung!$C$3,"",ROUND(E14-G14-H14,2)))</f>
        <v/>
      </c>
    </row>
    <row r="15">
      <c r="A15" s="18">
        <f>IF(D15="","",ROW()-5)</f>
        <v/>
      </c>
      <c r="B15" s="20" t="n"/>
      <c r="C15" s="20" t="n"/>
      <c r="D15" s="19" t="n"/>
      <c r="E15" s="21" t="n"/>
      <c r="F15" s="20" t="n"/>
      <c r="G15" s="23">
        <f>IF(OR(D15="",E15="",N(F15)&lt;=0),"",ROUND(IF((Auswertung!$C$3-1)&lt;YEAR(D15),0,MIN(E15,E15/F15*((Auswertung!$C$3-1)-YEAR(D15)+IF(MONTH(D15)&lt;=6,1,0.5)))),2))</f>
        <v/>
      </c>
      <c r="H15" s="23">
        <f>IF(OR(D15="",E15="",N(F15)&lt;=0),"",ROUND(IF(Auswertung!$C$3&lt;YEAR(D15),0,MIN(E15,E15/F15*(Auswertung!$C$3-YEAR(D15)+IF(MONTH(D15)&lt;=6,1,0.5))))-G15,2))</f>
        <v/>
      </c>
      <c r="I15" s="23">
        <f>IF(OR(D15="",E15="",N(F15)&lt;=0),"",IF(YEAR(D15)&gt;Auswertung!$C$3,"",ROUND(E15-G15-H15,2)))</f>
        <v/>
      </c>
    </row>
    <row r="16">
      <c r="A16" s="18">
        <f>IF(D16="","",ROW()-5)</f>
        <v/>
      </c>
      <c r="B16" s="20" t="n"/>
      <c r="C16" s="20" t="n"/>
      <c r="D16" s="19" t="n"/>
      <c r="E16" s="21" t="n"/>
      <c r="F16" s="20" t="n"/>
      <c r="G16" s="23">
        <f>IF(OR(D16="",E16="",N(F16)&lt;=0),"",ROUND(IF((Auswertung!$C$3-1)&lt;YEAR(D16),0,MIN(E16,E16/F16*((Auswertung!$C$3-1)-YEAR(D16)+IF(MONTH(D16)&lt;=6,1,0.5)))),2))</f>
        <v/>
      </c>
      <c r="H16" s="23">
        <f>IF(OR(D16="",E16="",N(F16)&lt;=0),"",ROUND(IF(Auswertung!$C$3&lt;YEAR(D16),0,MIN(E16,E16/F16*(Auswertung!$C$3-YEAR(D16)+IF(MONTH(D16)&lt;=6,1,0.5))))-G16,2))</f>
        <v/>
      </c>
      <c r="I16" s="23">
        <f>IF(OR(D16="",E16="",N(F16)&lt;=0),"",IF(YEAR(D16)&gt;Auswertung!$C$3,"",ROUND(E16-G16-H16,2)))</f>
        <v/>
      </c>
    </row>
    <row r="17">
      <c r="A17" s="18">
        <f>IF(D17="","",ROW()-5)</f>
        <v/>
      </c>
      <c r="B17" s="20" t="n"/>
      <c r="C17" s="20" t="n"/>
      <c r="D17" s="19" t="n"/>
      <c r="E17" s="21" t="n"/>
      <c r="F17" s="20" t="n"/>
      <c r="G17" s="23">
        <f>IF(OR(D17="",E17="",N(F17)&lt;=0),"",ROUND(IF((Auswertung!$C$3-1)&lt;YEAR(D17),0,MIN(E17,E17/F17*((Auswertung!$C$3-1)-YEAR(D17)+IF(MONTH(D17)&lt;=6,1,0.5)))),2))</f>
        <v/>
      </c>
      <c r="H17" s="23">
        <f>IF(OR(D17="",E17="",N(F17)&lt;=0),"",ROUND(IF(Auswertung!$C$3&lt;YEAR(D17),0,MIN(E17,E17/F17*(Auswertung!$C$3-YEAR(D17)+IF(MONTH(D17)&lt;=6,1,0.5))))-G17,2))</f>
        <v/>
      </c>
      <c r="I17" s="23">
        <f>IF(OR(D17="",E17="",N(F17)&lt;=0),"",IF(YEAR(D17)&gt;Auswertung!$C$3,"",ROUND(E17-G17-H17,2)))</f>
        <v/>
      </c>
    </row>
    <row r="18">
      <c r="A18" s="18">
        <f>IF(D18="","",ROW()-5)</f>
        <v/>
      </c>
      <c r="B18" s="20" t="n"/>
      <c r="C18" s="20" t="n"/>
      <c r="D18" s="19" t="n"/>
      <c r="E18" s="21" t="n"/>
      <c r="F18" s="20" t="n"/>
      <c r="G18" s="23">
        <f>IF(OR(D18="",E18="",N(F18)&lt;=0),"",ROUND(IF((Auswertung!$C$3-1)&lt;YEAR(D18),0,MIN(E18,E18/F18*((Auswertung!$C$3-1)-YEAR(D18)+IF(MONTH(D18)&lt;=6,1,0.5)))),2))</f>
        <v/>
      </c>
      <c r="H18" s="23">
        <f>IF(OR(D18="",E18="",N(F18)&lt;=0),"",ROUND(IF(Auswertung!$C$3&lt;YEAR(D18),0,MIN(E18,E18/F18*(Auswertung!$C$3-YEAR(D18)+IF(MONTH(D18)&lt;=6,1,0.5))))-G18,2))</f>
        <v/>
      </c>
      <c r="I18" s="23">
        <f>IF(OR(D18="",E18="",N(F18)&lt;=0),"",IF(YEAR(D18)&gt;Auswertung!$C$3,"",ROUND(E18-G18-H18,2)))</f>
        <v/>
      </c>
    </row>
    <row r="19">
      <c r="A19" s="18">
        <f>IF(D19="","",ROW()-5)</f>
        <v/>
      </c>
      <c r="B19" s="20" t="n"/>
      <c r="C19" s="20" t="n"/>
      <c r="D19" s="19" t="n"/>
      <c r="E19" s="21" t="n"/>
      <c r="F19" s="20" t="n"/>
      <c r="G19" s="23">
        <f>IF(OR(D19="",E19="",N(F19)&lt;=0),"",ROUND(IF((Auswertung!$C$3-1)&lt;YEAR(D19),0,MIN(E19,E19/F19*((Auswertung!$C$3-1)-YEAR(D19)+IF(MONTH(D19)&lt;=6,1,0.5)))),2))</f>
        <v/>
      </c>
      <c r="H19" s="23">
        <f>IF(OR(D19="",E19="",N(F19)&lt;=0),"",ROUND(IF(Auswertung!$C$3&lt;YEAR(D19),0,MIN(E19,E19/F19*(Auswertung!$C$3-YEAR(D19)+IF(MONTH(D19)&lt;=6,1,0.5))))-G19,2))</f>
        <v/>
      </c>
      <c r="I19" s="23">
        <f>IF(OR(D19="",E19="",N(F19)&lt;=0),"",IF(YEAR(D19)&gt;Auswertung!$C$3,"",ROUND(E19-G19-H19,2)))</f>
        <v/>
      </c>
    </row>
    <row r="20">
      <c r="A20" s="18">
        <f>IF(D20="","",ROW()-5)</f>
        <v/>
      </c>
      <c r="B20" s="20" t="n"/>
      <c r="C20" s="20" t="n"/>
      <c r="D20" s="19" t="n"/>
      <c r="E20" s="21" t="n"/>
      <c r="F20" s="20" t="n"/>
      <c r="G20" s="23">
        <f>IF(OR(D20="",E20="",N(F20)&lt;=0),"",ROUND(IF((Auswertung!$C$3-1)&lt;YEAR(D20),0,MIN(E20,E20/F20*((Auswertung!$C$3-1)-YEAR(D20)+IF(MONTH(D20)&lt;=6,1,0.5)))),2))</f>
        <v/>
      </c>
      <c r="H20" s="23">
        <f>IF(OR(D20="",E20="",N(F20)&lt;=0),"",ROUND(IF(Auswertung!$C$3&lt;YEAR(D20),0,MIN(E20,E20/F20*(Auswertung!$C$3-YEAR(D20)+IF(MONTH(D20)&lt;=6,1,0.5))))-G20,2))</f>
        <v/>
      </c>
      <c r="I20" s="23">
        <f>IF(OR(D20="",E20="",N(F20)&lt;=0),"",IF(YEAR(D20)&gt;Auswertung!$C$3,"",ROUND(E20-G20-H20,2)))</f>
        <v/>
      </c>
    </row>
    <row r="21">
      <c r="A21" s="18">
        <f>IF(D21="","",ROW()-5)</f>
        <v/>
      </c>
      <c r="B21" s="20" t="n"/>
      <c r="C21" s="20" t="n"/>
      <c r="D21" s="19" t="n"/>
      <c r="E21" s="21" t="n"/>
      <c r="F21" s="20" t="n"/>
      <c r="G21" s="23">
        <f>IF(OR(D21="",E21="",N(F21)&lt;=0),"",ROUND(IF((Auswertung!$C$3-1)&lt;YEAR(D21),0,MIN(E21,E21/F21*((Auswertung!$C$3-1)-YEAR(D21)+IF(MONTH(D21)&lt;=6,1,0.5)))),2))</f>
        <v/>
      </c>
      <c r="H21" s="23">
        <f>IF(OR(D21="",E21="",N(F21)&lt;=0),"",ROUND(IF(Auswertung!$C$3&lt;YEAR(D21),0,MIN(E21,E21/F21*(Auswertung!$C$3-YEAR(D21)+IF(MONTH(D21)&lt;=6,1,0.5))))-G21,2))</f>
        <v/>
      </c>
      <c r="I21" s="23">
        <f>IF(OR(D21="",E21="",N(F21)&lt;=0),"",IF(YEAR(D21)&gt;Auswertung!$C$3,"",ROUND(E21-G21-H21,2)))</f>
        <v/>
      </c>
    </row>
    <row r="22">
      <c r="A22" s="18">
        <f>IF(D22="","",ROW()-5)</f>
        <v/>
      </c>
      <c r="B22" s="20" t="n"/>
      <c r="C22" s="20" t="n"/>
      <c r="D22" s="19" t="n"/>
      <c r="E22" s="21" t="n"/>
      <c r="F22" s="20" t="n"/>
      <c r="G22" s="23">
        <f>IF(OR(D22="",E22="",N(F22)&lt;=0),"",ROUND(IF((Auswertung!$C$3-1)&lt;YEAR(D22),0,MIN(E22,E22/F22*((Auswertung!$C$3-1)-YEAR(D22)+IF(MONTH(D22)&lt;=6,1,0.5)))),2))</f>
        <v/>
      </c>
      <c r="H22" s="23">
        <f>IF(OR(D22="",E22="",N(F22)&lt;=0),"",ROUND(IF(Auswertung!$C$3&lt;YEAR(D22),0,MIN(E22,E22/F22*(Auswertung!$C$3-YEAR(D22)+IF(MONTH(D22)&lt;=6,1,0.5))))-G22,2))</f>
        <v/>
      </c>
      <c r="I22" s="23">
        <f>IF(OR(D22="",E22="",N(F22)&lt;=0),"",IF(YEAR(D22)&gt;Auswertung!$C$3,"",ROUND(E22-G22-H22,2)))</f>
        <v/>
      </c>
    </row>
    <row r="23">
      <c r="A23" s="18">
        <f>IF(D23="","",ROW()-5)</f>
        <v/>
      </c>
      <c r="B23" s="20" t="n"/>
      <c r="C23" s="20" t="n"/>
      <c r="D23" s="19" t="n"/>
      <c r="E23" s="21" t="n"/>
      <c r="F23" s="20" t="n"/>
      <c r="G23" s="23">
        <f>IF(OR(D23="",E23="",N(F23)&lt;=0),"",ROUND(IF((Auswertung!$C$3-1)&lt;YEAR(D23),0,MIN(E23,E23/F23*((Auswertung!$C$3-1)-YEAR(D23)+IF(MONTH(D23)&lt;=6,1,0.5)))),2))</f>
        <v/>
      </c>
      <c r="H23" s="23">
        <f>IF(OR(D23="",E23="",N(F23)&lt;=0),"",ROUND(IF(Auswertung!$C$3&lt;YEAR(D23),0,MIN(E23,E23/F23*(Auswertung!$C$3-YEAR(D23)+IF(MONTH(D23)&lt;=6,1,0.5))))-G23,2))</f>
        <v/>
      </c>
      <c r="I23" s="23">
        <f>IF(OR(D23="",E23="",N(F23)&lt;=0),"",IF(YEAR(D23)&gt;Auswertung!$C$3,"",ROUND(E23-G23-H23,2)))</f>
        <v/>
      </c>
    </row>
    <row r="24">
      <c r="A24" s="18">
        <f>IF(D24="","",ROW()-5)</f>
        <v/>
      </c>
      <c r="B24" s="20" t="n"/>
      <c r="C24" s="20" t="n"/>
      <c r="D24" s="19" t="n"/>
      <c r="E24" s="21" t="n"/>
      <c r="F24" s="20" t="n"/>
      <c r="G24" s="23">
        <f>IF(OR(D24="",E24="",N(F24)&lt;=0),"",ROUND(IF((Auswertung!$C$3-1)&lt;YEAR(D24),0,MIN(E24,E24/F24*((Auswertung!$C$3-1)-YEAR(D24)+IF(MONTH(D24)&lt;=6,1,0.5)))),2))</f>
        <v/>
      </c>
      <c r="H24" s="23">
        <f>IF(OR(D24="",E24="",N(F24)&lt;=0),"",ROUND(IF(Auswertung!$C$3&lt;YEAR(D24),0,MIN(E24,E24/F24*(Auswertung!$C$3-YEAR(D24)+IF(MONTH(D24)&lt;=6,1,0.5))))-G24,2))</f>
        <v/>
      </c>
      <c r="I24" s="23">
        <f>IF(OR(D24="",E24="",N(F24)&lt;=0),"",IF(YEAR(D24)&gt;Auswertung!$C$3,"",ROUND(E24-G24-H24,2)))</f>
        <v/>
      </c>
    </row>
    <row r="25">
      <c r="A25" s="18">
        <f>IF(D25="","",ROW()-5)</f>
        <v/>
      </c>
      <c r="B25" s="20" t="n"/>
      <c r="C25" s="20" t="n"/>
      <c r="D25" s="19" t="n"/>
      <c r="E25" s="21" t="n"/>
      <c r="F25" s="20" t="n"/>
      <c r="G25" s="23">
        <f>IF(OR(D25="",E25="",N(F25)&lt;=0),"",ROUND(IF((Auswertung!$C$3-1)&lt;YEAR(D25),0,MIN(E25,E25/F25*((Auswertung!$C$3-1)-YEAR(D25)+IF(MONTH(D25)&lt;=6,1,0.5)))),2))</f>
        <v/>
      </c>
      <c r="H25" s="23">
        <f>IF(OR(D25="",E25="",N(F25)&lt;=0),"",ROUND(IF(Auswertung!$C$3&lt;YEAR(D25),0,MIN(E25,E25/F25*(Auswertung!$C$3-YEAR(D25)+IF(MONTH(D25)&lt;=6,1,0.5))))-G25,2))</f>
        <v/>
      </c>
      <c r="I25" s="23">
        <f>IF(OR(D25="",E25="",N(F25)&lt;=0),"",IF(YEAR(D25)&gt;Auswertung!$C$3,"",ROUND(E25-G25-H25,2)))</f>
        <v/>
      </c>
    </row>
    <row r="26">
      <c r="A26" s="18">
        <f>IF(D26="","",ROW()-5)</f>
        <v/>
      </c>
      <c r="B26" s="20" t="n"/>
      <c r="C26" s="20" t="n"/>
      <c r="D26" s="19" t="n"/>
      <c r="E26" s="21" t="n"/>
      <c r="F26" s="20" t="n"/>
      <c r="G26" s="23">
        <f>IF(OR(D26="",E26="",N(F26)&lt;=0),"",ROUND(IF((Auswertung!$C$3-1)&lt;YEAR(D26),0,MIN(E26,E26/F26*((Auswertung!$C$3-1)-YEAR(D26)+IF(MONTH(D26)&lt;=6,1,0.5)))),2))</f>
        <v/>
      </c>
      <c r="H26" s="23">
        <f>IF(OR(D26="",E26="",N(F26)&lt;=0),"",ROUND(IF(Auswertung!$C$3&lt;YEAR(D26),0,MIN(E26,E26/F26*(Auswertung!$C$3-YEAR(D26)+IF(MONTH(D26)&lt;=6,1,0.5))))-G26,2))</f>
        <v/>
      </c>
      <c r="I26" s="23">
        <f>IF(OR(D26="",E26="",N(F26)&lt;=0),"",IF(YEAR(D26)&gt;Auswertung!$C$3,"",ROUND(E26-G26-H26,2)))</f>
        <v/>
      </c>
    </row>
    <row r="27">
      <c r="A27" s="18">
        <f>IF(D27="","",ROW()-5)</f>
        <v/>
      </c>
      <c r="B27" s="20" t="n"/>
      <c r="C27" s="20" t="n"/>
      <c r="D27" s="19" t="n"/>
      <c r="E27" s="21" t="n"/>
      <c r="F27" s="20" t="n"/>
      <c r="G27" s="23">
        <f>IF(OR(D27="",E27="",N(F27)&lt;=0),"",ROUND(IF((Auswertung!$C$3-1)&lt;YEAR(D27),0,MIN(E27,E27/F27*((Auswertung!$C$3-1)-YEAR(D27)+IF(MONTH(D27)&lt;=6,1,0.5)))),2))</f>
        <v/>
      </c>
      <c r="H27" s="23">
        <f>IF(OR(D27="",E27="",N(F27)&lt;=0),"",ROUND(IF(Auswertung!$C$3&lt;YEAR(D27),0,MIN(E27,E27/F27*(Auswertung!$C$3-YEAR(D27)+IF(MONTH(D27)&lt;=6,1,0.5))))-G27,2))</f>
        <v/>
      </c>
      <c r="I27" s="23">
        <f>IF(OR(D27="",E27="",N(F27)&lt;=0),"",IF(YEAR(D27)&gt;Auswertung!$C$3,"",ROUND(E27-G27-H27,2)))</f>
        <v/>
      </c>
    </row>
    <row r="28">
      <c r="A28" s="18">
        <f>IF(D28="","",ROW()-5)</f>
        <v/>
      </c>
      <c r="B28" s="20" t="n"/>
      <c r="C28" s="20" t="n"/>
      <c r="D28" s="19" t="n"/>
      <c r="E28" s="21" t="n"/>
      <c r="F28" s="20" t="n"/>
      <c r="G28" s="23">
        <f>IF(OR(D28="",E28="",N(F28)&lt;=0),"",ROUND(IF((Auswertung!$C$3-1)&lt;YEAR(D28),0,MIN(E28,E28/F28*((Auswertung!$C$3-1)-YEAR(D28)+IF(MONTH(D28)&lt;=6,1,0.5)))),2))</f>
        <v/>
      </c>
      <c r="H28" s="23">
        <f>IF(OR(D28="",E28="",N(F28)&lt;=0),"",ROUND(IF(Auswertung!$C$3&lt;YEAR(D28),0,MIN(E28,E28/F28*(Auswertung!$C$3-YEAR(D28)+IF(MONTH(D28)&lt;=6,1,0.5))))-G28,2))</f>
        <v/>
      </c>
      <c r="I28" s="23">
        <f>IF(OR(D28="",E28="",N(F28)&lt;=0),"",IF(YEAR(D28)&gt;Auswertung!$C$3,"",ROUND(E28-G28-H28,2)))</f>
        <v/>
      </c>
    </row>
    <row r="29">
      <c r="A29" s="18">
        <f>IF(D29="","",ROW()-5)</f>
        <v/>
      </c>
      <c r="B29" s="20" t="n"/>
      <c r="C29" s="20" t="n"/>
      <c r="D29" s="19" t="n"/>
      <c r="E29" s="21" t="n"/>
      <c r="F29" s="20" t="n"/>
      <c r="G29" s="23">
        <f>IF(OR(D29="",E29="",N(F29)&lt;=0),"",ROUND(IF((Auswertung!$C$3-1)&lt;YEAR(D29),0,MIN(E29,E29/F29*((Auswertung!$C$3-1)-YEAR(D29)+IF(MONTH(D29)&lt;=6,1,0.5)))),2))</f>
        <v/>
      </c>
      <c r="H29" s="23">
        <f>IF(OR(D29="",E29="",N(F29)&lt;=0),"",ROUND(IF(Auswertung!$C$3&lt;YEAR(D29),0,MIN(E29,E29/F29*(Auswertung!$C$3-YEAR(D29)+IF(MONTH(D29)&lt;=6,1,0.5))))-G29,2))</f>
        <v/>
      </c>
      <c r="I29" s="23">
        <f>IF(OR(D29="",E29="",N(F29)&lt;=0),"",IF(YEAR(D29)&gt;Auswertung!$C$3,"",ROUND(E29-G29-H29,2)))</f>
        <v/>
      </c>
    </row>
    <row r="30">
      <c r="A30" s="18">
        <f>IF(D30="","",ROW()-5)</f>
        <v/>
      </c>
      <c r="B30" s="20" t="n"/>
      <c r="C30" s="20" t="n"/>
      <c r="D30" s="19" t="n"/>
      <c r="E30" s="21" t="n"/>
      <c r="F30" s="20" t="n"/>
      <c r="G30" s="23">
        <f>IF(OR(D30="",E30="",N(F30)&lt;=0),"",ROUND(IF((Auswertung!$C$3-1)&lt;YEAR(D30),0,MIN(E30,E30/F30*((Auswertung!$C$3-1)-YEAR(D30)+IF(MONTH(D30)&lt;=6,1,0.5)))),2))</f>
        <v/>
      </c>
      <c r="H30" s="23">
        <f>IF(OR(D30="",E30="",N(F30)&lt;=0),"",ROUND(IF(Auswertung!$C$3&lt;YEAR(D30),0,MIN(E30,E30/F30*(Auswertung!$C$3-YEAR(D30)+IF(MONTH(D30)&lt;=6,1,0.5))))-G30,2))</f>
        <v/>
      </c>
      <c r="I30" s="23">
        <f>IF(OR(D30="",E30="",N(F30)&lt;=0),"",IF(YEAR(D30)&gt;Auswertung!$C$3,"",ROUND(E30-G30-H30,2)))</f>
        <v/>
      </c>
    </row>
    <row r="31">
      <c r="A31" s="18">
        <f>IF(D31="","",ROW()-5)</f>
        <v/>
      </c>
      <c r="B31" s="20" t="n"/>
      <c r="C31" s="20" t="n"/>
      <c r="D31" s="19" t="n"/>
      <c r="E31" s="21" t="n"/>
      <c r="F31" s="20" t="n"/>
      <c r="G31" s="23">
        <f>IF(OR(D31="",E31="",N(F31)&lt;=0),"",ROUND(IF((Auswertung!$C$3-1)&lt;YEAR(D31),0,MIN(E31,E31/F31*((Auswertung!$C$3-1)-YEAR(D31)+IF(MONTH(D31)&lt;=6,1,0.5)))),2))</f>
        <v/>
      </c>
      <c r="H31" s="23">
        <f>IF(OR(D31="",E31="",N(F31)&lt;=0),"",ROUND(IF(Auswertung!$C$3&lt;YEAR(D31),0,MIN(E31,E31/F31*(Auswertung!$C$3-YEAR(D31)+IF(MONTH(D31)&lt;=6,1,0.5))))-G31,2))</f>
        <v/>
      </c>
      <c r="I31" s="23">
        <f>IF(OR(D31="",E31="",N(F31)&lt;=0),"",IF(YEAR(D31)&gt;Auswertung!$C$3,"",ROUND(E31-G31-H31,2)))</f>
        <v/>
      </c>
    </row>
    <row r="32">
      <c r="A32" s="18">
        <f>IF(D32="","",ROW()-5)</f>
        <v/>
      </c>
      <c r="B32" s="20" t="n"/>
      <c r="C32" s="20" t="n"/>
      <c r="D32" s="19" t="n"/>
      <c r="E32" s="21" t="n"/>
      <c r="F32" s="20" t="n"/>
      <c r="G32" s="23">
        <f>IF(OR(D32="",E32="",N(F32)&lt;=0),"",ROUND(IF((Auswertung!$C$3-1)&lt;YEAR(D32),0,MIN(E32,E32/F32*((Auswertung!$C$3-1)-YEAR(D32)+IF(MONTH(D32)&lt;=6,1,0.5)))),2))</f>
        <v/>
      </c>
      <c r="H32" s="23">
        <f>IF(OR(D32="",E32="",N(F32)&lt;=0),"",ROUND(IF(Auswertung!$C$3&lt;YEAR(D32),0,MIN(E32,E32/F32*(Auswertung!$C$3-YEAR(D32)+IF(MONTH(D32)&lt;=6,1,0.5))))-G32,2))</f>
        <v/>
      </c>
      <c r="I32" s="23">
        <f>IF(OR(D32="",E32="",N(F32)&lt;=0),"",IF(YEAR(D32)&gt;Auswertung!$C$3,"",ROUND(E32-G32-H32,2)))</f>
        <v/>
      </c>
    </row>
    <row r="33">
      <c r="A33" s="18">
        <f>IF(D33="","",ROW()-5)</f>
        <v/>
      </c>
      <c r="B33" s="20" t="n"/>
      <c r="C33" s="20" t="n"/>
      <c r="D33" s="19" t="n"/>
      <c r="E33" s="21" t="n"/>
      <c r="F33" s="20" t="n"/>
      <c r="G33" s="23">
        <f>IF(OR(D33="",E33="",N(F33)&lt;=0),"",ROUND(IF((Auswertung!$C$3-1)&lt;YEAR(D33),0,MIN(E33,E33/F33*((Auswertung!$C$3-1)-YEAR(D33)+IF(MONTH(D33)&lt;=6,1,0.5)))),2))</f>
        <v/>
      </c>
      <c r="H33" s="23">
        <f>IF(OR(D33="",E33="",N(F33)&lt;=0),"",ROUND(IF(Auswertung!$C$3&lt;YEAR(D33),0,MIN(E33,E33/F33*(Auswertung!$C$3-YEAR(D33)+IF(MONTH(D33)&lt;=6,1,0.5))))-G33,2))</f>
        <v/>
      </c>
      <c r="I33" s="23">
        <f>IF(OR(D33="",E33="",N(F33)&lt;=0),"",IF(YEAR(D33)&gt;Auswertung!$C$3,"",ROUND(E33-G33-H33,2)))</f>
        <v/>
      </c>
    </row>
    <row r="34">
      <c r="A34" s="18">
        <f>IF(D34="","",ROW()-5)</f>
        <v/>
      </c>
      <c r="B34" s="20" t="n"/>
      <c r="C34" s="20" t="n"/>
      <c r="D34" s="19" t="n"/>
      <c r="E34" s="21" t="n"/>
      <c r="F34" s="20" t="n"/>
      <c r="G34" s="23">
        <f>IF(OR(D34="",E34="",N(F34)&lt;=0),"",ROUND(IF((Auswertung!$C$3-1)&lt;YEAR(D34),0,MIN(E34,E34/F34*((Auswertung!$C$3-1)-YEAR(D34)+IF(MONTH(D34)&lt;=6,1,0.5)))),2))</f>
        <v/>
      </c>
      <c r="H34" s="23">
        <f>IF(OR(D34="",E34="",N(F34)&lt;=0),"",ROUND(IF(Auswertung!$C$3&lt;YEAR(D34),0,MIN(E34,E34/F34*(Auswertung!$C$3-YEAR(D34)+IF(MONTH(D34)&lt;=6,1,0.5))))-G34,2))</f>
        <v/>
      </c>
      <c r="I34" s="23">
        <f>IF(OR(D34="",E34="",N(F34)&lt;=0),"",IF(YEAR(D34)&gt;Auswertung!$C$3,"",ROUND(E34-G34-H34,2)))</f>
        <v/>
      </c>
    </row>
    <row r="35">
      <c r="A35" s="18">
        <f>IF(D35="","",ROW()-5)</f>
        <v/>
      </c>
      <c r="B35" s="20" t="n"/>
      <c r="C35" s="20" t="n"/>
      <c r="D35" s="19" t="n"/>
      <c r="E35" s="21" t="n"/>
      <c r="F35" s="20" t="n"/>
      <c r="G35" s="23">
        <f>IF(OR(D35="",E35="",N(F35)&lt;=0),"",ROUND(IF((Auswertung!$C$3-1)&lt;YEAR(D35),0,MIN(E35,E35/F35*((Auswertung!$C$3-1)-YEAR(D35)+IF(MONTH(D35)&lt;=6,1,0.5)))),2))</f>
        <v/>
      </c>
      <c r="H35" s="23">
        <f>IF(OR(D35="",E35="",N(F35)&lt;=0),"",ROUND(IF(Auswertung!$C$3&lt;YEAR(D35),0,MIN(E35,E35/F35*(Auswertung!$C$3-YEAR(D35)+IF(MONTH(D35)&lt;=6,1,0.5))))-G35,2))</f>
        <v/>
      </c>
      <c r="I35" s="23">
        <f>IF(OR(D35="",E35="",N(F35)&lt;=0),"",IF(YEAR(D35)&gt;Auswertung!$C$3,"",ROUND(E35-G35-H35,2)))</f>
        <v/>
      </c>
    </row>
    <row r="36">
      <c r="A36" s="18">
        <f>IF(D36="","",ROW()-5)</f>
        <v/>
      </c>
      <c r="B36" s="20" t="n"/>
      <c r="C36" s="20" t="n"/>
      <c r="D36" s="19" t="n"/>
      <c r="E36" s="21" t="n"/>
      <c r="F36" s="20" t="n"/>
      <c r="G36" s="23">
        <f>IF(OR(D36="",E36="",N(F36)&lt;=0),"",ROUND(IF((Auswertung!$C$3-1)&lt;YEAR(D36),0,MIN(E36,E36/F36*((Auswertung!$C$3-1)-YEAR(D36)+IF(MONTH(D36)&lt;=6,1,0.5)))),2))</f>
        <v/>
      </c>
      <c r="H36" s="23">
        <f>IF(OR(D36="",E36="",N(F36)&lt;=0),"",ROUND(IF(Auswertung!$C$3&lt;YEAR(D36),0,MIN(E36,E36/F36*(Auswertung!$C$3-YEAR(D36)+IF(MONTH(D36)&lt;=6,1,0.5))))-G36,2))</f>
        <v/>
      </c>
      <c r="I36" s="23">
        <f>IF(OR(D36="",E36="",N(F36)&lt;=0),"",IF(YEAR(D36)&gt;Auswertung!$C$3,"",ROUND(E36-G36-H36,2)))</f>
        <v/>
      </c>
    </row>
    <row r="37">
      <c r="A37" s="18">
        <f>IF(D37="","",ROW()-5)</f>
        <v/>
      </c>
      <c r="B37" s="20" t="n"/>
      <c r="C37" s="20" t="n"/>
      <c r="D37" s="19" t="n"/>
      <c r="E37" s="21" t="n"/>
      <c r="F37" s="20" t="n"/>
      <c r="G37" s="23">
        <f>IF(OR(D37="",E37="",N(F37)&lt;=0),"",ROUND(IF((Auswertung!$C$3-1)&lt;YEAR(D37),0,MIN(E37,E37/F37*((Auswertung!$C$3-1)-YEAR(D37)+IF(MONTH(D37)&lt;=6,1,0.5)))),2))</f>
        <v/>
      </c>
      <c r="H37" s="23">
        <f>IF(OR(D37="",E37="",N(F37)&lt;=0),"",ROUND(IF(Auswertung!$C$3&lt;YEAR(D37),0,MIN(E37,E37/F37*(Auswertung!$C$3-YEAR(D37)+IF(MONTH(D37)&lt;=6,1,0.5))))-G37,2))</f>
        <v/>
      </c>
      <c r="I37" s="23">
        <f>IF(OR(D37="",E37="",N(F37)&lt;=0),"",IF(YEAR(D37)&gt;Auswertung!$C$3,"",ROUND(E37-G37-H37,2)))</f>
        <v/>
      </c>
    </row>
    <row r="38">
      <c r="A38" s="18">
        <f>IF(D38="","",ROW()-5)</f>
        <v/>
      </c>
      <c r="B38" s="20" t="n"/>
      <c r="C38" s="20" t="n"/>
      <c r="D38" s="19" t="n"/>
      <c r="E38" s="21" t="n"/>
      <c r="F38" s="20" t="n"/>
      <c r="G38" s="23">
        <f>IF(OR(D38="",E38="",N(F38)&lt;=0),"",ROUND(IF((Auswertung!$C$3-1)&lt;YEAR(D38),0,MIN(E38,E38/F38*((Auswertung!$C$3-1)-YEAR(D38)+IF(MONTH(D38)&lt;=6,1,0.5)))),2))</f>
        <v/>
      </c>
      <c r="H38" s="23">
        <f>IF(OR(D38="",E38="",N(F38)&lt;=0),"",ROUND(IF(Auswertung!$C$3&lt;YEAR(D38),0,MIN(E38,E38/F38*(Auswertung!$C$3-YEAR(D38)+IF(MONTH(D38)&lt;=6,1,0.5))))-G38,2))</f>
        <v/>
      </c>
      <c r="I38" s="23">
        <f>IF(OR(D38="",E38="",N(F38)&lt;=0),"",IF(YEAR(D38)&gt;Auswertung!$C$3,"",ROUND(E38-G38-H38,2)))</f>
        <v/>
      </c>
    </row>
    <row r="39">
      <c r="A39" s="18">
        <f>IF(D39="","",ROW()-5)</f>
        <v/>
      </c>
      <c r="B39" s="20" t="n"/>
      <c r="C39" s="20" t="n"/>
      <c r="D39" s="19" t="n"/>
      <c r="E39" s="21" t="n"/>
      <c r="F39" s="20" t="n"/>
      <c r="G39" s="23">
        <f>IF(OR(D39="",E39="",N(F39)&lt;=0),"",ROUND(IF((Auswertung!$C$3-1)&lt;YEAR(D39),0,MIN(E39,E39/F39*((Auswertung!$C$3-1)-YEAR(D39)+IF(MONTH(D39)&lt;=6,1,0.5)))),2))</f>
        <v/>
      </c>
      <c r="H39" s="23">
        <f>IF(OR(D39="",E39="",N(F39)&lt;=0),"",ROUND(IF(Auswertung!$C$3&lt;YEAR(D39),0,MIN(E39,E39/F39*(Auswertung!$C$3-YEAR(D39)+IF(MONTH(D39)&lt;=6,1,0.5))))-G39,2))</f>
        <v/>
      </c>
      <c r="I39" s="23">
        <f>IF(OR(D39="",E39="",N(F39)&lt;=0),"",IF(YEAR(D39)&gt;Auswertung!$C$3,"",ROUND(E39-G39-H39,2)))</f>
        <v/>
      </c>
    </row>
    <row r="40">
      <c r="A40" s="18">
        <f>IF(D40="","",ROW()-5)</f>
        <v/>
      </c>
      <c r="B40" s="20" t="n"/>
      <c r="C40" s="20" t="n"/>
      <c r="D40" s="19" t="n"/>
      <c r="E40" s="21" t="n"/>
      <c r="F40" s="20" t="n"/>
      <c r="G40" s="23">
        <f>IF(OR(D40="",E40="",N(F40)&lt;=0),"",ROUND(IF((Auswertung!$C$3-1)&lt;YEAR(D40),0,MIN(E40,E40/F40*((Auswertung!$C$3-1)-YEAR(D40)+IF(MONTH(D40)&lt;=6,1,0.5)))),2))</f>
        <v/>
      </c>
      <c r="H40" s="23">
        <f>IF(OR(D40="",E40="",N(F40)&lt;=0),"",ROUND(IF(Auswertung!$C$3&lt;YEAR(D40),0,MIN(E40,E40/F40*(Auswertung!$C$3-YEAR(D40)+IF(MONTH(D40)&lt;=6,1,0.5))))-G40,2))</f>
        <v/>
      </c>
      <c r="I40" s="23">
        <f>IF(OR(D40="",E40="",N(F40)&lt;=0),"",IF(YEAR(D40)&gt;Auswertung!$C$3,"",ROUND(E40-G40-H40,2)))</f>
        <v/>
      </c>
    </row>
    <row r="41">
      <c r="A41" s="18">
        <f>IF(D41="","",ROW()-5)</f>
        <v/>
      </c>
      <c r="B41" s="20" t="n"/>
      <c r="C41" s="20" t="n"/>
      <c r="D41" s="19" t="n"/>
      <c r="E41" s="21" t="n"/>
      <c r="F41" s="20" t="n"/>
      <c r="G41" s="23">
        <f>IF(OR(D41="",E41="",N(F41)&lt;=0),"",ROUND(IF((Auswertung!$C$3-1)&lt;YEAR(D41),0,MIN(E41,E41/F41*((Auswertung!$C$3-1)-YEAR(D41)+IF(MONTH(D41)&lt;=6,1,0.5)))),2))</f>
        <v/>
      </c>
      <c r="H41" s="23">
        <f>IF(OR(D41="",E41="",N(F41)&lt;=0),"",ROUND(IF(Auswertung!$C$3&lt;YEAR(D41),0,MIN(E41,E41/F41*(Auswertung!$C$3-YEAR(D41)+IF(MONTH(D41)&lt;=6,1,0.5))))-G41,2))</f>
        <v/>
      </c>
      <c r="I41" s="23">
        <f>IF(OR(D41="",E41="",N(F41)&lt;=0),"",IF(YEAR(D41)&gt;Auswertung!$C$3,"",ROUND(E41-G41-H41,2)))</f>
        <v/>
      </c>
    </row>
    <row r="42">
      <c r="A42" s="18">
        <f>IF(D42="","",ROW()-5)</f>
        <v/>
      </c>
      <c r="B42" s="20" t="n"/>
      <c r="C42" s="20" t="n"/>
      <c r="D42" s="19" t="n"/>
      <c r="E42" s="21" t="n"/>
      <c r="F42" s="20" t="n"/>
      <c r="G42" s="23">
        <f>IF(OR(D42="",E42="",N(F42)&lt;=0),"",ROUND(IF((Auswertung!$C$3-1)&lt;YEAR(D42),0,MIN(E42,E42/F42*((Auswertung!$C$3-1)-YEAR(D42)+IF(MONTH(D42)&lt;=6,1,0.5)))),2))</f>
        <v/>
      </c>
      <c r="H42" s="23">
        <f>IF(OR(D42="",E42="",N(F42)&lt;=0),"",ROUND(IF(Auswertung!$C$3&lt;YEAR(D42),0,MIN(E42,E42/F42*(Auswertung!$C$3-YEAR(D42)+IF(MONTH(D42)&lt;=6,1,0.5))))-G42,2))</f>
        <v/>
      </c>
      <c r="I42" s="23">
        <f>IF(OR(D42="",E42="",N(F42)&lt;=0),"",IF(YEAR(D42)&gt;Auswertung!$C$3,"",ROUND(E42-G42-H42,2)))</f>
        <v/>
      </c>
    </row>
    <row r="43">
      <c r="A43" s="18">
        <f>IF(D43="","",ROW()-5)</f>
        <v/>
      </c>
      <c r="B43" s="20" t="n"/>
      <c r="C43" s="20" t="n"/>
      <c r="D43" s="19" t="n"/>
      <c r="E43" s="21" t="n"/>
      <c r="F43" s="20" t="n"/>
      <c r="G43" s="23">
        <f>IF(OR(D43="",E43="",N(F43)&lt;=0),"",ROUND(IF((Auswertung!$C$3-1)&lt;YEAR(D43),0,MIN(E43,E43/F43*((Auswertung!$C$3-1)-YEAR(D43)+IF(MONTH(D43)&lt;=6,1,0.5)))),2))</f>
        <v/>
      </c>
      <c r="H43" s="23">
        <f>IF(OR(D43="",E43="",N(F43)&lt;=0),"",ROUND(IF(Auswertung!$C$3&lt;YEAR(D43),0,MIN(E43,E43/F43*(Auswertung!$C$3-YEAR(D43)+IF(MONTH(D43)&lt;=6,1,0.5))))-G43,2))</f>
        <v/>
      </c>
      <c r="I43" s="23">
        <f>IF(OR(D43="",E43="",N(F43)&lt;=0),"",IF(YEAR(D43)&gt;Auswertung!$C$3,"",ROUND(E43-G43-H43,2)))</f>
        <v/>
      </c>
    </row>
    <row r="44">
      <c r="A44" s="18">
        <f>IF(D44="","",ROW()-5)</f>
        <v/>
      </c>
      <c r="B44" s="20" t="n"/>
      <c r="C44" s="20" t="n"/>
      <c r="D44" s="19" t="n"/>
      <c r="E44" s="21" t="n"/>
      <c r="F44" s="20" t="n"/>
      <c r="G44" s="23">
        <f>IF(OR(D44="",E44="",N(F44)&lt;=0),"",ROUND(IF((Auswertung!$C$3-1)&lt;YEAR(D44),0,MIN(E44,E44/F44*((Auswertung!$C$3-1)-YEAR(D44)+IF(MONTH(D44)&lt;=6,1,0.5)))),2))</f>
        <v/>
      </c>
      <c r="H44" s="23">
        <f>IF(OR(D44="",E44="",N(F44)&lt;=0),"",ROUND(IF(Auswertung!$C$3&lt;YEAR(D44),0,MIN(E44,E44/F44*(Auswertung!$C$3-YEAR(D44)+IF(MONTH(D44)&lt;=6,1,0.5))))-G44,2))</f>
        <v/>
      </c>
      <c r="I44" s="23">
        <f>IF(OR(D44="",E44="",N(F44)&lt;=0),"",IF(YEAR(D44)&gt;Auswertung!$C$3,"",ROUND(E44-G44-H44,2)))</f>
        <v/>
      </c>
    </row>
    <row r="45">
      <c r="A45" s="18">
        <f>IF(D45="","",ROW()-5)</f>
        <v/>
      </c>
      <c r="B45" s="20" t="n"/>
      <c r="C45" s="20" t="n"/>
      <c r="D45" s="19" t="n"/>
      <c r="E45" s="21" t="n"/>
      <c r="F45" s="20" t="n"/>
      <c r="G45" s="23">
        <f>IF(OR(D45="",E45="",N(F45)&lt;=0),"",ROUND(IF((Auswertung!$C$3-1)&lt;YEAR(D45),0,MIN(E45,E45/F45*((Auswertung!$C$3-1)-YEAR(D45)+IF(MONTH(D45)&lt;=6,1,0.5)))),2))</f>
        <v/>
      </c>
      <c r="H45" s="23">
        <f>IF(OR(D45="",E45="",N(F45)&lt;=0),"",ROUND(IF(Auswertung!$C$3&lt;YEAR(D45),0,MIN(E45,E45/F45*(Auswertung!$C$3-YEAR(D45)+IF(MONTH(D45)&lt;=6,1,0.5))))-G45,2))</f>
        <v/>
      </c>
      <c r="I45" s="23">
        <f>IF(OR(D45="",E45="",N(F45)&lt;=0),"",IF(YEAR(D45)&gt;Auswertung!$C$3,"",ROUND(E45-G45-H45,2)))</f>
        <v/>
      </c>
    </row>
    <row r="46">
      <c r="A46" s="18">
        <f>IF(D46="","",ROW()-5)</f>
        <v/>
      </c>
      <c r="B46" s="20" t="n"/>
      <c r="C46" s="20" t="n"/>
      <c r="D46" s="19" t="n"/>
      <c r="E46" s="21" t="n"/>
      <c r="F46" s="20" t="n"/>
      <c r="G46" s="23">
        <f>IF(OR(D46="",E46="",N(F46)&lt;=0),"",ROUND(IF((Auswertung!$C$3-1)&lt;YEAR(D46),0,MIN(E46,E46/F46*((Auswertung!$C$3-1)-YEAR(D46)+IF(MONTH(D46)&lt;=6,1,0.5)))),2))</f>
        <v/>
      </c>
      <c r="H46" s="23">
        <f>IF(OR(D46="",E46="",N(F46)&lt;=0),"",ROUND(IF(Auswertung!$C$3&lt;YEAR(D46),0,MIN(E46,E46/F46*(Auswertung!$C$3-YEAR(D46)+IF(MONTH(D46)&lt;=6,1,0.5))))-G46,2))</f>
        <v/>
      </c>
      <c r="I46" s="23">
        <f>IF(OR(D46="",E46="",N(F46)&lt;=0),"",IF(YEAR(D46)&gt;Auswertung!$C$3,"",ROUND(E46-G46-H46,2)))</f>
        <v/>
      </c>
    </row>
    <row r="47">
      <c r="A47" s="18">
        <f>IF(D47="","",ROW()-5)</f>
        <v/>
      </c>
      <c r="B47" s="20" t="n"/>
      <c r="C47" s="20" t="n"/>
      <c r="D47" s="19" t="n"/>
      <c r="E47" s="21" t="n"/>
      <c r="F47" s="20" t="n"/>
      <c r="G47" s="23">
        <f>IF(OR(D47="",E47="",N(F47)&lt;=0),"",ROUND(IF((Auswertung!$C$3-1)&lt;YEAR(D47),0,MIN(E47,E47/F47*((Auswertung!$C$3-1)-YEAR(D47)+IF(MONTH(D47)&lt;=6,1,0.5)))),2))</f>
        <v/>
      </c>
      <c r="H47" s="23">
        <f>IF(OR(D47="",E47="",N(F47)&lt;=0),"",ROUND(IF(Auswertung!$C$3&lt;YEAR(D47),0,MIN(E47,E47/F47*(Auswertung!$C$3-YEAR(D47)+IF(MONTH(D47)&lt;=6,1,0.5))))-G47,2))</f>
        <v/>
      </c>
      <c r="I47" s="23">
        <f>IF(OR(D47="",E47="",N(F47)&lt;=0),"",IF(YEAR(D47)&gt;Auswertung!$C$3,"",ROUND(E47-G47-H47,2)))</f>
        <v/>
      </c>
    </row>
    <row r="48">
      <c r="A48" s="18">
        <f>IF(D48="","",ROW()-5)</f>
        <v/>
      </c>
      <c r="B48" s="20" t="n"/>
      <c r="C48" s="20" t="n"/>
      <c r="D48" s="19" t="n"/>
      <c r="E48" s="21" t="n"/>
      <c r="F48" s="20" t="n"/>
      <c r="G48" s="23">
        <f>IF(OR(D48="",E48="",N(F48)&lt;=0),"",ROUND(IF((Auswertung!$C$3-1)&lt;YEAR(D48),0,MIN(E48,E48/F48*((Auswertung!$C$3-1)-YEAR(D48)+IF(MONTH(D48)&lt;=6,1,0.5)))),2))</f>
        <v/>
      </c>
      <c r="H48" s="23">
        <f>IF(OR(D48="",E48="",N(F48)&lt;=0),"",ROUND(IF(Auswertung!$C$3&lt;YEAR(D48),0,MIN(E48,E48/F48*(Auswertung!$C$3-YEAR(D48)+IF(MONTH(D48)&lt;=6,1,0.5))))-G48,2))</f>
        <v/>
      </c>
      <c r="I48" s="23">
        <f>IF(OR(D48="",E48="",N(F48)&lt;=0),"",IF(YEAR(D48)&gt;Auswertung!$C$3,"",ROUND(E48-G48-H48,2)))</f>
        <v/>
      </c>
    </row>
    <row r="49">
      <c r="A49" s="18">
        <f>IF(D49="","",ROW()-5)</f>
        <v/>
      </c>
      <c r="B49" s="20" t="n"/>
      <c r="C49" s="20" t="n"/>
      <c r="D49" s="19" t="n"/>
      <c r="E49" s="21" t="n"/>
      <c r="F49" s="20" t="n"/>
      <c r="G49" s="23">
        <f>IF(OR(D49="",E49="",N(F49)&lt;=0),"",ROUND(IF((Auswertung!$C$3-1)&lt;YEAR(D49),0,MIN(E49,E49/F49*((Auswertung!$C$3-1)-YEAR(D49)+IF(MONTH(D49)&lt;=6,1,0.5)))),2))</f>
        <v/>
      </c>
      <c r="H49" s="23">
        <f>IF(OR(D49="",E49="",N(F49)&lt;=0),"",ROUND(IF(Auswertung!$C$3&lt;YEAR(D49),0,MIN(E49,E49/F49*(Auswertung!$C$3-YEAR(D49)+IF(MONTH(D49)&lt;=6,1,0.5))))-G49,2))</f>
        <v/>
      </c>
      <c r="I49" s="23">
        <f>IF(OR(D49="",E49="",N(F49)&lt;=0),"",IF(YEAR(D49)&gt;Auswertung!$C$3,"",ROUND(E49-G49-H49,2)))</f>
        <v/>
      </c>
    </row>
    <row r="50">
      <c r="A50" s="18">
        <f>IF(D50="","",ROW()-5)</f>
        <v/>
      </c>
      <c r="B50" s="20" t="n"/>
      <c r="C50" s="20" t="n"/>
      <c r="D50" s="19" t="n"/>
      <c r="E50" s="21" t="n"/>
      <c r="F50" s="20" t="n"/>
      <c r="G50" s="23">
        <f>IF(OR(D50="",E50="",N(F50)&lt;=0),"",ROUND(IF((Auswertung!$C$3-1)&lt;YEAR(D50),0,MIN(E50,E50/F50*((Auswertung!$C$3-1)-YEAR(D50)+IF(MONTH(D50)&lt;=6,1,0.5)))),2))</f>
        <v/>
      </c>
      <c r="H50" s="23">
        <f>IF(OR(D50="",E50="",N(F50)&lt;=0),"",ROUND(IF(Auswertung!$C$3&lt;YEAR(D50),0,MIN(E50,E50/F50*(Auswertung!$C$3-YEAR(D50)+IF(MONTH(D50)&lt;=6,1,0.5))))-G50,2))</f>
        <v/>
      </c>
      <c r="I50" s="23">
        <f>IF(OR(D50="",E50="",N(F50)&lt;=0),"",IF(YEAR(D50)&gt;Auswertung!$C$3,"",ROUND(E50-G50-H50,2)))</f>
        <v/>
      </c>
    </row>
    <row r="51">
      <c r="A51" s="18">
        <f>IF(D51="","",ROW()-5)</f>
        <v/>
      </c>
      <c r="B51" s="20" t="n"/>
      <c r="C51" s="20" t="n"/>
      <c r="D51" s="19" t="n"/>
      <c r="E51" s="21" t="n"/>
      <c r="F51" s="20" t="n"/>
      <c r="G51" s="23">
        <f>IF(OR(D51="",E51="",N(F51)&lt;=0),"",ROUND(IF((Auswertung!$C$3-1)&lt;YEAR(D51),0,MIN(E51,E51/F51*((Auswertung!$C$3-1)-YEAR(D51)+IF(MONTH(D51)&lt;=6,1,0.5)))),2))</f>
        <v/>
      </c>
      <c r="H51" s="23">
        <f>IF(OR(D51="",E51="",N(F51)&lt;=0),"",ROUND(IF(Auswertung!$C$3&lt;YEAR(D51),0,MIN(E51,E51/F51*(Auswertung!$C$3-YEAR(D51)+IF(MONTH(D51)&lt;=6,1,0.5))))-G51,2))</f>
        <v/>
      </c>
      <c r="I51" s="23">
        <f>IF(OR(D51="",E51="",N(F51)&lt;=0),"",IF(YEAR(D51)&gt;Auswertung!$C$3,"",ROUND(E51-G51-H51,2)))</f>
        <v/>
      </c>
    </row>
    <row r="52">
      <c r="A52" s="18">
        <f>IF(D52="","",ROW()-5)</f>
        <v/>
      </c>
      <c r="B52" s="20" t="n"/>
      <c r="C52" s="20" t="n"/>
      <c r="D52" s="19" t="n"/>
      <c r="E52" s="21" t="n"/>
      <c r="F52" s="20" t="n"/>
      <c r="G52" s="23">
        <f>IF(OR(D52="",E52="",N(F52)&lt;=0),"",ROUND(IF((Auswertung!$C$3-1)&lt;YEAR(D52),0,MIN(E52,E52/F52*((Auswertung!$C$3-1)-YEAR(D52)+IF(MONTH(D52)&lt;=6,1,0.5)))),2))</f>
        <v/>
      </c>
      <c r="H52" s="23">
        <f>IF(OR(D52="",E52="",N(F52)&lt;=0),"",ROUND(IF(Auswertung!$C$3&lt;YEAR(D52),0,MIN(E52,E52/F52*(Auswertung!$C$3-YEAR(D52)+IF(MONTH(D52)&lt;=6,1,0.5))))-G52,2))</f>
        <v/>
      </c>
      <c r="I52" s="23">
        <f>IF(OR(D52="",E52="",N(F52)&lt;=0),"",IF(YEAR(D52)&gt;Auswertung!$C$3,"",ROUND(E52-G52-H52,2)))</f>
        <v/>
      </c>
    </row>
    <row r="53">
      <c r="A53" s="18">
        <f>IF(D53="","",ROW()-5)</f>
        <v/>
      </c>
      <c r="B53" s="20" t="n"/>
      <c r="C53" s="20" t="n"/>
      <c r="D53" s="19" t="n"/>
      <c r="E53" s="21" t="n"/>
      <c r="F53" s="20" t="n"/>
      <c r="G53" s="23">
        <f>IF(OR(D53="",E53="",N(F53)&lt;=0),"",ROUND(IF((Auswertung!$C$3-1)&lt;YEAR(D53),0,MIN(E53,E53/F53*((Auswertung!$C$3-1)-YEAR(D53)+IF(MONTH(D53)&lt;=6,1,0.5)))),2))</f>
        <v/>
      </c>
      <c r="H53" s="23">
        <f>IF(OR(D53="",E53="",N(F53)&lt;=0),"",ROUND(IF(Auswertung!$C$3&lt;YEAR(D53),0,MIN(E53,E53/F53*(Auswertung!$C$3-YEAR(D53)+IF(MONTH(D53)&lt;=6,1,0.5))))-G53,2))</f>
        <v/>
      </c>
      <c r="I53" s="23">
        <f>IF(OR(D53="",E53="",N(F53)&lt;=0),"",IF(YEAR(D53)&gt;Auswertung!$C$3,"",ROUND(E53-G53-H53,2)))</f>
        <v/>
      </c>
    </row>
    <row r="54">
      <c r="A54" s="18">
        <f>IF(D54="","",ROW()-5)</f>
        <v/>
      </c>
      <c r="B54" s="20" t="n"/>
      <c r="C54" s="20" t="n"/>
      <c r="D54" s="19" t="n"/>
      <c r="E54" s="21" t="n"/>
      <c r="F54" s="20" t="n"/>
      <c r="G54" s="23">
        <f>IF(OR(D54="",E54="",N(F54)&lt;=0),"",ROUND(IF((Auswertung!$C$3-1)&lt;YEAR(D54),0,MIN(E54,E54/F54*((Auswertung!$C$3-1)-YEAR(D54)+IF(MONTH(D54)&lt;=6,1,0.5)))),2))</f>
        <v/>
      </c>
      <c r="H54" s="23">
        <f>IF(OR(D54="",E54="",N(F54)&lt;=0),"",ROUND(IF(Auswertung!$C$3&lt;YEAR(D54),0,MIN(E54,E54/F54*(Auswertung!$C$3-YEAR(D54)+IF(MONTH(D54)&lt;=6,1,0.5))))-G54,2))</f>
        <v/>
      </c>
      <c r="I54" s="23">
        <f>IF(OR(D54="",E54="",N(F54)&lt;=0),"",IF(YEAR(D54)&gt;Auswertung!$C$3,"",ROUND(E54-G54-H54,2)))</f>
        <v/>
      </c>
    </row>
    <row r="55">
      <c r="A55" s="18">
        <f>IF(D55="","",ROW()-5)</f>
        <v/>
      </c>
      <c r="B55" s="20" t="n"/>
      <c r="C55" s="20" t="n"/>
      <c r="D55" s="19" t="n"/>
      <c r="E55" s="21" t="n"/>
      <c r="F55" s="20" t="n"/>
      <c r="G55" s="23">
        <f>IF(OR(D55="",E55="",N(F55)&lt;=0),"",ROUND(IF((Auswertung!$C$3-1)&lt;YEAR(D55),0,MIN(E55,E55/F55*((Auswertung!$C$3-1)-YEAR(D55)+IF(MONTH(D55)&lt;=6,1,0.5)))),2))</f>
        <v/>
      </c>
      <c r="H55" s="23">
        <f>IF(OR(D55="",E55="",N(F55)&lt;=0),"",ROUND(IF(Auswertung!$C$3&lt;YEAR(D55),0,MIN(E55,E55/F55*(Auswertung!$C$3-YEAR(D55)+IF(MONTH(D55)&lt;=6,1,0.5))))-G55,2))</f>
        <v/>
      </c>
      <c r="I55" s="23">
        <f>IF(OR(D55="",E55="",N(F55)&lt;=0),"",IF(YEAR(D55)&gt;Auswertung!$C$3,"",ROUND(E55-G55-H55,2)))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05"/>
  <sheetViews>
    <sheetView showGridLines="0" workbookViewId="0">
      <pane ySplit="5" topLeftCell="A6" activePane="bottomLeft" state="frozen"/>
      <selection pane="bottomLeft" activeCell="A1" sqref="A1"/>
    </sheetView>
  </sheetViews>
  <sheetFormatPr baseColWidth="8" defaultRowHeight="15"/>
  <cols>
    <col width="8" customWidth="1" min="1" max="1"/>
    <col width="18" customWidth="1" min="2" max="2"/>
    <col width="36" customWidth="1" min="3" max="3"/>
    <col width="34" customWidth="1" min="4" max="4"/>
    <col width="16" customWidth="1" min="5" max="5"/>
    <col width="14" customWidth="1" min="6" max="6"/>
    <col width="14" customWidth="1" min="7" max="7"/>
    <col width="14" customWidth="1" min="8" max="8"/>
  </cols>
  <sheetData>
    <row r="1">
      <c r="A1" s="1" t="inlineStr">
        <is>
          <t>Wareneingangsbuch</t>
        </is>
      </c>
    </row>
    <row r="2">
      <c r="A2" s="2" t="inlineStr">
        <is>
          <t>Für Gewerbetreibende: alle Waren, Rohstoffe, Halberzeugnisse, Hilfsstoffe und Zutaten, die du zum Weiterverkauf oder Verarbeiten einkaufst</t>
        </is>
      </c>
    </row>
    <row r="3">
      <c r="E3" s="16" t="inlineStr">
        <is>
          <t>Summe brutto</t>
        </is>
      </c>
      <c r="F3" s="16" t="inlineStr">
        <is>
          <t>Summe Vorsteuer</t>
        </is>
      </c>
      <c r="G3" s="16" t="inlineStr">
        <is>
          <t>Summe netto</t>
        </is>
      </c>
    </row>
    <row r="4">
      <c r="E4" s="17">
        <f>SUM(E6:E305)</f>
        <v/>
      </c>
      <c r="F4" s="17">
        <f>SUM(F6:F305)</f>
        <v/>
      </c>
      <c r="G4" s="17">
        <f>SUM(G6:G305)</f>
        <v/>
      </c>
    </row>
    <row r="5" ht="42" customHeight="1">
      <c r="A5" s="7" t="inlineStr">
        <is>
          <t>Lfd. Nr.</t>
        </is>
      </c>
      <c r="B5" s="7" t="inlineStr">
        <is>
          <t>Tag des Wareneingangs / der Rechnung</t>
        </is>
      </c>
      <c r="C5" s="7" t="inlineStr">
        <is>
          <t>Lieferant (Name, Anschrift)</t>
        </is>
      </c>
      <c r="D5" s="7" t="inlineStr">
        <is>
          <t>Bezeichnung der Ware</t>
        </is>
      </c>
      <c r="E5" s="7" t="inlineStr">
        <is>
          <t>Rechnungsbetrag brutto</t>
        </is>
      </c>
      <c r="F5" s="7" t="inlineStr">
        <is>
          <t>Vorsteuer</t>
        </is>
      </c>
      <c r="G5" s="7" t="inlineStr">
        <is>
          <t>Netto</t>
        </is>
      </c>
      <c r="H5" s="7" t="inlineStr">
        <is>
          <t>Beleg-Nr.</t>
        </is>
      </c>
    </row>
    <row r="6">
      <c r="A6" s="18">
        <f>IF(B6="","",ROW()-5)</f>
        <v/>
      </c>
      <c r="B6" s="19" t="n"/>
      <c r="C6" s="20" t="n"/>
      <c r="D6" s="20" t="n"/>
      <c r="E6" s="21" t="n"/>
      <c r="F6" s="21" t="n"/>
      <c r="G6" s="23">
        <f>IF(E6="","",E6-N(F6))</f>
        <v/>
      </c>
      <c r="H6" s="20" t="n"/>
    </row>
    <row r="7">
      <c r="A7" s="18">
        <f>IF(B7="","",ROW()-5)</f>
        <v/>
      </c>
      <c r="B7" s="19" t="n"/>
      <c r="C7" s="20" t="n"/>
      <c r="D7" s="20" t="n"/>
      <c r="E7" s="21" t="n"/>
      <c r="F7" s="21" t="n"/>
      <c r="G7" s="23">
        <f>IF(E7="","",E7-N(F7))</f>
        <v/>
      </c>
      <c r="H7" s="20" t="n"/>
    </row>
    <row r="8">
      <c r="A8" s="18">
        <f>IF(B8="","",ROW()-5)</f>
        <v/>
      </c>
      <c r="B8" s="19" t="n"/>
      <c r="C8" s="20" t="n"/>
      <c r="D8" s="20" t="n"/>
      <c r="E8" s="21" t="n"/>
      <c r="F8" s="21" t="n"/>
      <c r="G8" s="23">
        <f>IF(E8="","",E8-N(F8))</f>
        <v/>
      </c>
      <c r="H8" s="20" t="n"/>
    </row>
    <row r="9">
      <c r="A9" s="18">
        <f>IF(B9="","",ROW()-5)</f>
        <v/>
      </c>
      <c r="B9" s="19" t="n"/>
      <c r="C9" s="20" t="n"/>
      <c r="D9" s="20" t="n"/>
      <c r="E9" s="21" t="n"/>
      <c r="F9" s="21" t="n"/>
      <c r="G9" s="23">
        <f>IF(E9="","",E9-N(F9))</f>
        <v/>
      </c>
      <c r="H9" s="20" t="n"/>
    </row>
    <row r="10">
      <c r="A10" s="18">
        <f>IF(B10="","",ROW()-5)</f>
        <v/>
      </c>
      <c r="B10" s="19" t="n"/>
      <c r="C10" s="20" t="n"/>
      <c r="D10" s="20" t="n"/>
      <c r="E10" s="21" t="n"/>
      <c r="F10" s="21" t="n"/>
      <c r="G10" s="23">
        <f>IF(E10="","",E10-N(F10))</f>
        <v/>
      </c>
      <c r="H10" s="20" t="n"/>
    </row>
    <row r="11">
      <c r="A11" s="18">
        <f>IF(B11="","",ROW()-5)</f>
        <v/>
      </c>
      <c r="B11" s="19" t="n"/>
      <c r="C11" s="20" t="n"/>
      <c r="D11" s="20" t="n"/>
      <c r="E11" s="21" t="n"/>
      <c r="F11" s="21" t="n"/>
      <c r="G11" s="23">
        <f>IF(E11="","",E11-N(F11))</f>
        <v/>
      </c>
      <c r="H11" s="20" t="n"/>
    </row>
    <row r="12">
      <c r="A12" s="18">
        <f>IF(B12="","",ROW()-5)</f>
        <v/>
      </c>
      <c r="B12" s="19" t="n"/>
      <c r="C12" s="20" t="n"/>
      <c r="D12" s="20" t="n"/>
      <c r="E12" s="21" t="n"/>
      <c r="F12" s="21" t="n"/>
      <c r="G12" s="23">
        <f>IF(E12="","",E12-N(F12))</f>
        <v/>
      </c>
      <c r="H12" s="20" t="n"/>
    </row>
    <row r="13">
      <c r="A13" s="18">
        <f>IF(B13="","",ROW()-5)</f>
        <v/>
      </c>
      <c r="B13" s="19" t="n"/>
      <c r="C13" s="20" t="n"/>
      <c r="D13" s="20" t="n"/>
      <c r="E13" s="21" t="n"/>
      <c r="F13" s="21" t="n"/>
      <c r="G13" s="23">
        <f>IF(E13="","",E13-N(F13))</f>
        <v/>
      </c>
      <c r="H13" s="20" t="n"/>
    </row>
    <row r="14">
      <c r="A14" s="18">
        <f>IF(B14="","",ROW()-5)</f>
        <v/>
      </c>
      <c r="B14" s="19" t="n"/>
      <c r="C14" s="20" t="n"/>
      <c r="D14" s="20" t="n"/>
      <c r="E14" s="21" t="n"/>
      <c r="F14" s="21" t="n"/>
      <c r="G14" s="23">
        <f>IF(E14="","",E14-N(F14))</f>
        <v/>
      </c>
      <c r="H14" s="20" t="n"/>
    </row>
    <row r="15">
      <c r="A15" s="18">
        <f>IF(B15="","",ROW()-5)</f>
        <v/>
      </c>
      <c r="B15" s="19" t="n"/>
      <c r="C15" s="20" t="n"/>
      <c r="D15" s="20" t="n"/>
      <c r="E15" s="21" t="n"/>
      <c r="F15" s="21" t="n"/>
      <c r="G15" s="23">
        <f>IF(E15="","",E15-N(F15))</f>
        <v/>
      </c>
      <c r="H15" s="20" t="n"/>
    </row>
    <row r="16">
      <c r="A16" s="18">
        <f>IF(B16="","",ROW()-5)</f>
        <v/>
      </c>
      <c r="B16" s="19" t="n"/>
      <c r="C16" s="20" t="n"/>
      <c r="D16" s="20" t="n"/>
      <c r="E16" s="21" t="n"/>
      <c r="F16" s="21" t="n"/>
      <c r="G16" s="23">
        <f>IF(E16="","",E16-N(F16))</f>
        <v/>
      </c>
      <c r="H16" s="20" t="n"/>
    </row>
    <row r="17">
      <c r="A17" s="18">
        <f>IF(B17="","",ROW()-5)</f>
        <v/>
      </c>
      <c r="B17" s="19" t="n"/>
      <c r="C17" s="20" t="n"/>
      <c r="D17" s="20" t="n"/>
      <c r="E17" s="21" t="n"/>
      <c r="F17" s="21" t="n"/>
      <c r="G17" s="23">
        <f>IF(E17="","",E17-N(F17))</f>
        <v/>
      </c>
      <c r="H17" s="20" t="n"/>
    </row>
    <row r="18">
      <c r="A18" s="18">
        <f>IF(B18="","",ROW()-5)</f>
        <v/>
      </c>
      <c r="B18" s="19" t="n"/>
      <c r="C18" s="20" t="n"/>
      <c r="D18" s="20" t="n"/>
      <c r="E18" s="21" t="n"/>
      <c r="F18" s="21" t="n"/>
      <c r="G18" s="23">
        <f>IF(E18="","",E18-N(F18))</f>
        <v/>
      </c>
      <c r="H18" s="20" t="n"/>
    </row>
    <row r="19">
      <c r="A19" s="18">
        <f>IF(B19="","",ROW()-5)</f>
        <v/>
      </c>
      <c r="B19" s="19" t="n"/>
      <c r="C19" s="20" t="n"/>
      <c r="D19" s="20" t="n"/>
      <c r="E19" s="21" t="n"/>
      <c r="F19" s="21" t="n"/>
      <c r="G19" s="23">
        <f>IF(E19="","",E19-N(F19))</f>
        <v/>
      </c>
      <c r="H19" s="20" t="n"/>
    </row>
    <row r="20">
      <c r="A20" s="18">
        <f>IF(B20="","",ROW()-5)</f>
        <v/>
      </c>
      <c r="B20" s="19" t="n"/>
      <c r="C20" s="20" t="n"/>
      <c r="D20" s="20" t="n"/>
      <c r="E20" s="21" t="n"/>
      <c r="F20" s="21" t="n"/>
      <c r="G20" s="23">
        <f>IF(E20="","",E20-N(F20))</f>
        <v/>
      </c>
      <c r="H20" s="20" t="n"/>
    </row>
    <row r="21">
      <c r="A21" s="18">
        <f>IF(B21="","",ROW()-5)</f>
        <v/>
      </c>
      <c r="B21" s="19" t="n"/>
      <c r="C21" s="20" t="n"/>
      <c r="D21" s="20" t="n"/>
      <c r="E21" s="21" t="n"/>
      <c r="F21" s="21" t="n"/>
      <c r="G21" s="23">
        <f>IF(E21="","",E21-N(F21))</f>
        <v/>
      </c>
      <c r="H21" s="20" t="n"/>
    </row>
    <row r="22">
      <c r="A22" s="18">
        <f>IF(B22="","",ROW()-5)</f>
        <v/>
      </c>
      <c r="B22" s="19" t="n"/>
      <c r="C22" s="20" t="n"/>
      <c r="D22" s="20" t="n"/>
      <c r="E22" s="21" t="n"/>
      <c r="F22" s="21" t="n"/>
      <c r="G22" s="23">
        <f>IF(E22="","",E22-N(F22))</f>
        <v/>
      </c>
      <c r="H22" s="20" t="n"/>
    </row>
    <row r="23">
      <c r="A23" s="18">
        <f>IF(B23="","",ROW()-5)</f>
        <v/>
      </c>
      <c r="B23" s="19" t="n"/>
      <c r="C23" s="20" t="n"/>
      <c r="D23" s="20" t="n"/>
      <c r="E23" s="21" t="n"/>
      <c r="F23" s="21" t="n"/>
      <c r="G23" s="23">
        <f>IF(E23="","",E23-N(F23))</f>
        <v/>
      </c>
      <c r="H23" s="20" t="n"/>
    </row>
    <row r="24">
      <c r="A24" s="18">
        <f>IF(B24="","",ROW()-5)</f>
        <v/>
      </c>
      <c r="B24" s="19" t="n"/>
      <c r="C24" s="20" t="n"/>
      <c r="D24" s="20" t="n"/>
      <c r="E24" s="21" t="n"/>
      <c r="F24" s="21" t="n"/>
      <c r="G24" s="23">
        <f>IF(E24="","",E24-N(F24))</f>
        <v/>
      </c>
      <c r="H24" s="20" t="n"/>
    </row>
    <row r="25">
      <c r="A25" s="18">
        <f>IF(B25="","",ROW()-5)</f>
        <v/>
      </c>
      <c r="B25" s="19" t="n"/>
      <c r="C25" s="20" t="n"/>
      <c r="D25" s="20" t="n"/>
      <c r="E25" s="21" t="n"/>
      <c r="F25" s="21" t="n"/>
      <c r="G25" s="23">
        <f>IF(E25="","",E25-N(F25))</f>
        <v/>
      </c>
      <c r="H25" s="20" t="n"/>
    </row>
    <row r="26">
      <c r="A26" s="18">
        <f>IF(B26="","",ROW()-5)</f>
        <v/>
      </c>
      <c r="B26" s="19" t="n"/>
      <c r="C26" s="20" t="n"/>
      <c r="D26" s="20" t="n"/>
      <c r="E26" s="21" t="n"/>
      <c r="F26" s="21" t="n"/>
      <c r="G26" s="23">
        <f>IF(E26="","",E26-N(F26))</f>
        <v/>
      </c>
      <c r="H26" s="20" t="n"/>
    </row>
    <row r="27">
      <c r="A27" s="18">
        <f>IF(B27="","",ROW()-5)</f>
        <v/>
      </c>
      <c r="B27" s="19" t="n"/>
      <c r="C27" s="20" t="n"/>
      <c r="D27" s="20" t="n"/>
      <c r="E27" s="21" t="n"/>
      <c r="F27" s="21" t="n"/>
      <c r="G27" s="23">
        <f>IF(E27="","",E27-N(F27))</f>
        <v/>
      </c>
      <c r="H27" s="20" t="n"/>
    </row>
    <row r="28">
      <c r="A28" s="18">
        <f>IF(B28="","",ROW()-5)</f>
        <v/>
      </c>
      <c r="B28" s="19" t="n"/>
      <c r="C28" s="20" t="n"/>
      <c r="D28" s="20" t="n"/>
      <c r="E28" s="21" t="n"/>
      <c r="F28" s="21" t="n"/>
      <c r="G28" s="23">
        <f>IF(E28="","",E28-N(F28))</f>
        <v/>
      </c>
      <c r="H28" s="20" t="n"/>
    </row>
    <row r="29">
      <c r="A29" s="18">
        <f>IF(B29="","",ROW()-5)</f>
        <v/>
      </c>
      <c r="B29" s="19" t="n"/>
      <c r="C29" s="20" t="n"/>
      <c r="D29" s="20" t="n"/>
      <c r="E29" s="21" t="n"/>
      <c r="F29" s="21" t="n"/>
      <c r="G29" s="23">
        <f>IF(E29="","",E29-N(F29))</f>
        <v/>
      </c>
      <c r="H29" s="20" t="n"/>
    </row>
    <row r="30">
      <c r="A30" s="18">
        <f>IF(B30="","",ROW()-5)</f>
        <v/>
      </c>
      <c r="B30" s="19" t="n"/>
      <c r="C30" s="20" t="n"/>
      <c r="D30" s="20" t="n"/>
      <c r="E30" s="21" t="n"/>
      <c r="F30" s="21" t="n"/>
      <c r="G30" s="23">
        <f>IF(E30="","",E30-N(F30))</f>
        <v/>
      </c>
      <c r="H30" s="20" t="n"/>
    </row>
    <row r="31">
      <c r="A31" s="18">
        <f>IF(B31="","",ROW()-5)</f>
        <v/>
      </c>
      <c r="B31" s="19" t="n"/>
      <c r="C31" s="20" t="n"/>
      <c r="D31" s="20" t="n"/>
      <c r="E31" s="21" t="n"/>
      <c r="F31" s="21" t="n"/>
      <c r="G31" s="23">
        <f>IF(E31="","",E31-N(F31))</f>
        <v/>
      </c>
      <c r="H31" s="20" t="n"/>
    </row>
    <row r="32">
      <c r="A32" s="18">
        <f>IF(B32="","",ROW()-5)</f>
        <v/>
      </c>
      <c r="B32" s="19" t="n"/>
      <c r="C32" s="20" t="n"/>
      <c r="D32" s="20" t="n"/>
      <c r="E32" s="21" t="n"/>
      <c r="F32" s="21" t="n"/>
      <c r="G32" s="23">
        <f>IF(E32="","",E32-N(F32))</f>
        <v/>
      </c>
      <c r="H32" s="20" t="n"/>
    </row>
    <row r="33">
      <c r="A33" s="18">
        <f>IF(B33="","",ROW()-5)</f>
        <v/>
      </c>
      <c r="B33" s="19" t="n"/>
      <c r="C33" s="20" t="n"/>
      <c r="D33" s="20" t="n"/>
      <c r="E33" s="21" t="n"/>
      <c r="F33" s="21" t="n"/>
      <c r="G33" s="23">
        <f>IF(E33="","",E33-N(F33))</f>
        <v/>
      </c>
      <c r="H33" s="20" t="n"/>
    </row>
    <row r="34">
      <c r="A34" s="18">
        <f>IF(B34="","",ROW()-5)</f>
        <v/>
      </c>
      <c r="B34" s="19" t="n"/>
      <c r="C34" s="20" t="n"/>
      <c r="D34" s="20" t="n"/>
      <c r="E34" s="21" t="n"/>
      <c r="F34" s="21" t="n"/>
      <c r="G34" s="23">
        <f>IF(E34="","",E34-N(F34))</f>
        <v/>
      </c>
      <c r="H34" s="20" t="n"/>
    </row>
    <row r="35">
      <c r="A35" s="18">
        <f>IF(B35="","",ROW()-5)</f>
        <v/>
      </c>
      <c r="B35" s="19" t="n"/>
      <c r="C35" s="20" t="n"/>
      <c r="D35" s="20" t="n"/>
      <c r="E35" s="21" t="n"/>
      <c r="F35" s="21" t="n"/>
      <c r="G35" s="23">
        <f>IF(E35="","",E35-N(F35))</f>
        <v/>
      </c>
      <c r="H35" s="20" t="n"/>
    </row>
    <row r="36">
      <c r="A36" s="18">
        <f>IF(B36="","",ROW()-5)</f>
        <v/>
      </c>
      <c r="B36" s="19" t="n"/>
      <c r="C36" s="20" t="n"/>
      <c r="D36" s="20" t="n"/>
      <c r="E36" s="21" t="n"/>
      <c r="F36" s="21" t="n"/>
      <c r="G36" s="23">
        <f>IF(E36="","",E36-N(F36))</f>
        <v/>
      </c>
      <c r="H36" s="20" t="n"/>
    </row>
    <row r="37">
      <c r="A37" s="18">
        <f>IF(B37="","",ROW()-5)</f>
        <v/>
      </c>
      <c r="B37" s="19" t="n"/>
      <c r="C37" s="20" t="n"/>
      <c r="D37" s="20" t="n"/>
      <c r="E37" s="21" t="n"/>
      <c r="F37" s="21" t="n"/>
      <c r="G37" s="23">
        <f>IF(E37="","",E37-N(F37))</f>
        <v/>
      </c>
      <c r="H37" s="20" t="n"/>
    </row>
    <row r="38">
      <c r="A38" s="18">
        <f>IF(B38="","",ROW()-5)</f>
        <v/>
      </c>
      <c r="B38" s="19" t="n"/>
      <c r="C38" s="20" t="n"/>
      <c r="D38" s="20" t="n"/>
      <c r="E38" s="21" t="n"/>
      <c r="F38" s="21" t="n"/>
      <c r="G38" s="23">
        <f>IF(E38="","",E38-N(F38))</f>
        <v/>
      </c>
      <c r="H38" s="20" t="n"/>
    </row>
    <row r="39">
      <c r="A39" s="18">
        <f>IF(B39="","",ROW()-5)</f>
        <v/>
      </c>
      <c r="B39" s="19" t="n"/>
      <c r="C39" s="20" t="n"/>
      <c r="D39" s="20" t="n"/>
      <c r="E39" s="21" t="n"/>
      <c r="F39" s="21" t="n"/>
      <c r="G39" s="23">
        <f>IF(E39="","",E39-N(F39))</f>
        <v/>
      </c>
      <c r="H39" s="20" t="n"/>
    </row>
    <row r="40">
      <c r="A40" s="18">
        <f>IF(B40="","",ROW()-5)</f>
        <v/>
      </c>
      <c r="B40" s="19" t="n"/>
      <c r="C40" s="20" t="n"/>
      <c r="D40" s="20" t="n"/>
      <c r="E40" s="21" t="n"/>
      <c r="F40" s="21" t="n"/>
      <c r="G40" s="23">
        <f>IF(E40="","",E40-N(F40))</f>
        <v/>
      </c>
      <c r="H40" s="20" t="n"/>
    </row>
    <row r="41">
      <c r="A41" s="18">
        <f>IF(B41="","",ROW()-5)</f>
        <v/>
      </c>
      <c r="B41" s="19" t="n"/>
      <c r="C41" s="20" t="n"/>
      <c r="D41" s="20" t="n"/>
      <c r="E41" s="21" t="n"/>
      <c r="F41" s="21" t="n"/>
      <c r="G41" s="23">
        <f>IF(E41="","",E41-N(F41))</f>
        <v/>
      </c>
      <c r="H41" s="20" t="n"/>
    </row>
    <row r="42">
      <c r="A42" s="18">
        <f>IF(B42="","",ROW()-5)</f>
        <v/>
      </c>
      <c r="B42" s="19" t="n"/>
      <c r="C42" s="20" t="n"/>
      <c r="D42" s="20" t="n"/>
      <c r="E42" s="21" t="n"/>
      <c r="F42" s="21" t="n"/>
      <c r="G42" s="23">
        <f>IF(E42="","",E42-N(F42))</f>
        <v/>
      </c>
      <c r="H42" s="20" t="n"/>
    </row>
    <row r="43">
      <c r="A43" s="18">
        <f>IF(B43="","",ROW()-5)</f>
        <v/>
      </c>
      <c r="B43" s="19" t="n"/>
      <c r="C43" s="20" t="n"/>
      <c r="D43" s="20" t="n"/>
      <c r="E43" s="21" t="n"/>
      <c r="F43" s="21" t="n"/>
      <c r="G43" s="23">
        <f>IF(E43="","",E43-N(F43))</f>
        <v/>
      </c>
      <c r="H43" s="20" t="n"/>
    </row>
    <row r="44">
      <c r="A44" s="18">
        <f>IF(B44="","",ROW()-5)</f>
        <v/>
      </c>
      <c r="B44" s="19" t="n"/>
      <c r="C44" s="20" t="n"/>
      <c r="D44" s="20" t="n"/>
      <c r="E44" s="21" t="n"/>
      <c r="F44" s="21" t="n"/>
      <c r="G44" s="23">
        <f>IF(E44="","",E44-N(F44))</f>
        <v/>
      </c>
      <c r="H44" s="20" t="n"/>
    </row>
    <row r="45">
      <c r="A45" s="18">
        <f>IF(B45="","",ROW()-5)</f>
        <v/>
      </c>
      <c r="B45" s="19" t="n"/>
      <c r="C45" s="20" t="n"/>
      <c r="D45" s="20" t="n"/>
      <c r="E45" s="21" t="n"/>
      <c r="F45" s="21" t="n"/>
      <c r="G45" s="23">
        <f>IF(E45="","",E45-N(F45))</f>
        <v/>
      </c>
      <c r="H45" s="20" t="n"/>
    </row>
    <row r="46">
      <c r="A46" s="18">
        <f>IF(B46="","",ROW()-5)</f>
        <v/>
      </c>
      <c r="B46" s="19" t="n"/>
      <c r="C46" s="20" t="n"/>
      <c r="D46" s="20" t="n"/>
      <c r="E46" s="21" t="n"/>
      <c r="F46" s="21" t="n"/>
      <c r="G46" s="23">
        <f>IF(E46="","",E46-N(F46))</f>
        <v/>
      </c>
      <c r="H46" s="20" t="n"/>
    </row>
    <row r="47">
      <c r="A47" s="18">
        <f>IF(B47="","",ROW()-5)</f>
        <v/>
      </c>
      <c r="B47" s="19" t="n"/>
      <c r="C47" s="20" t="n"/>
      <c r="D47" s="20" t="n"/>
      <c r="E47" s="21" t="n"/>
      <c r="F47" s="21" t="n"/>
      <c r="G47" s="23">
        <f>IF(E47="","",E47-N(F47))</f>
        <v/>
      </c>
      <c r="H47" s="20" t="n"/>
    </row>
    <row r="48">
      <c r="A48" s="18">
        <f>IF(B48="","",ROW()-5)</f>
        <v/>
      </c>
      <c r="B48" s="19" t="n"/>
      <c r="C48" s="20" t="n"/>
      <c r="D48" s="20" t="n"/>
      <c r="E48" s="21" t="n"/>
      <c r="F48" s="21" t="n"/>
      <c r="G48" s="23">
        <f>IF(E48="","",E48-N(F48))</f>
        <v/>
      </c>
      <c r="H48" s="20" t="n"/>
    </row>
    <row r="49">
      <c r="A49" s="18">
        <f>IF(B49="","",ROW()-5)</f>
        <v/>
      </c>
      <c r="B49" s="19" t="n"/>
      <c r="C49" s="20" t="n"/>
      <c r="D49" s="20" t="n"/>
      <c r="E49" s="21" t="n"/>
      <c r="F49" s="21" t="n"/>
      <c r="G49" s="23">
        <f>IF(E49="","",E49-N(F49))</f>
        <v/>
      </c>
      <c r="H49" s="20" t="n"/>
    </row>
    <row r="50">
      <c r="A50" s="18">
        <f>IF(B50="","",ROW()-5)</f>
        <v/>
      </c>
      <c r="B50" s="19" t="n"/>
      <c r="C50" s="20" t="n"/>
      <c r="D50" s="20" t="n"/>
      <c r="E50" s="21" t="n"/>
      <c r="F50" s="21" t="n"/>
      <c r="G50" s="23">
        <f>IF(E50="","",E50-N(F50))</f>
        <v/>
      </c>
      <c r="H50" s="20" t="n"/>
    </row>
    <row r="51">
      <c r="A51" s="18">
        <f>IF(B51="","",ROW()-5)</f>
        <v/>
      </c>
      <c r="B51" s="19" t="n"/>
      <c r="C51" s="20" t="n"/>
      <c r="D51" s="20" t="n"/>
      <c r="E51" s="21" t="n"/>
      <c r="F51" s="21" t="n"/>
      <c r="G51" s="23">
        <f>IF(E51="","",E51-N(F51))</f>
        <v/>
      </c>
      <c r="H51" s="20" t="n"/>
    </row>
    <row r="52">
      <c r="A52" s="18">
        <f>IF(B52="","",ROW()-5)</f>
        <v/>
      </c>
      <c r="B52" s="19" t="n"/>
      <c r="C52" s="20" t="n"/>
      <c r="D52" s="20" t="n"/>
      <c r="E52" s="21" t="n"/>
      <c r="F52" s="21" t="n"/>
      <c r="G52" s="23">
        <f>IF(E52="","",E52-N(F52))</f>
        <v/>
      </c>
      <c r="H52" s="20" t="n"/>
    </row>
    <row r="53">
      <c r="A53" s="18">
        <f>IF(B53="","",ROW()-5)</f>
        <v/>
      </c>
      <c r="B53" s="19" t="n"/>
      <c r="C53" s="20" t="n"/>
      <c r="D53" s="20" t="n"/>
      <c r="E53" s="21" t="n"/>
      <c r="F53" s="21" t="n"/>
      <c r="G53" s="23">
        <f>IF(E53="","",E53-N(F53))</f>
        <v/>
      </c>
      <c r="H53" s="20" t="n"/>
    </row>
    <row r="54">
      <c r="A54" s="18">
        <f>IF(B54="","",ROW()-5)</f>
        <v/>
      </c>
      <c r="B54" s="19" t="n"/>
      <c r="C54" s="20" t="n"/>
      <c r="D54" s="20" t="n"/>
      <c r="E54" s="21" t="n"/>
      <c r="F54" s="21" t="n"/>
      <c r="G54" s="23">
        <f>IF(E54="","",E54-N(F54))</f>
        <v/>
      </c>
      <c r="H54" s="20" t="n"/>
    </row>
    <row r="55">
      <c r="A55" s="18">
        <f>IF(B55="","",ROW()-5)</f>
        <v/>
      </c>
      <c r="B55" s="19" t="n"/>
      <c r="C55" s="20" t="n"/>
      <c r="D55" s="20" t="n"/>
      <c r="E55" s="21" t="n"/>
      <c r="F55" s="21" t="n"/>
      <c r="G55" s="23">
        <f>IF(E55="","",E55-N(F55))</f>
        <v/>
      </c>
      <c r="H55" s="20" t="n"/>
    </row>
    <row r="56">
      <c r="A56" s="18">
        <f>IF(B56="","",ROW()-5)</f>
        <v/>
      </c>
      <c r="B56" s="19" t="n"/>
      <c r="C56" s="20" t="n"/>
      <c r="D56" s="20" t="n"/>
      <c r="E56" s="21" t="n"/>
      <c r="F56" s="21" t="n"/>
      <c r="G56" s="23">
        <f>IF(E56="","",E56-N(F56))</f>
        <v/>
      </c>
      <c r="H56" s="20" t="n"/>
    </row>
    <row r="57">
      <c r="A57" s="18">
        <f>IF(B57="","",ROW()-5)</f>
        <v/>
      </c>
      <c r="B57" s="19" t="n"/>
      <c r="C57" s="20" t="n"/>
      <c r="D57" s="20" t="n"/>
      <c r="E57" s="21" t="n"/>
      <c r="F57" s="21" t="n"/>
      <c r="G57" s="23">
        <f>IF(E57="","",E57-N(F57))</f>
        <v/>
      </c>
      <c r="H57" s="20" t="n"/>
    </row>
    <row r="58">
      <c r="A58" s="18">
        <f>IF(B58="","",ROW()-5)</f>
        <v/>
      </c>
      <c r="B58" s="19" t="n"/>
      <c r="C58" s="20" t="n"/>
      <c r="D58" s="20" t="n"/>
      <c r="E58" s="21" t="n"/>
      <c r="F58" s="21" t="n"/>
      <c r="G58" s="23">
        <f>IF(E58="","",E58-N(F58))</f>
        <v/>
      </c>
      <c r="H58" s="20" t="n"/>
    </row>
    <row r="59">
      <c r="A59" s="18">
        <f>IF(B59="","",ROW()-5)</f>
        <v/>
      </c>
      <c r="B59" s="19" t="n"/>
      <c r="C59" s="20" t="n"/>
      <c r="D59" s="20" t="n"/>
      <c r="E59" s="21" t="n"/>
      <c r="F59" s="21" t="n"/>
      <c r="G59" s="23">
        <f>IF(E59="","",E59-N(F59))</f>
        <v/>
      </c>
      <c r="H59" s="20" t="n"/>
    </row>
    <row r="60">
      <c r="A60" s="18">
        <f>IF(B60="","",ROW()-5)</f>
        <v/>
      </c>
      <c r="B60" s="19" t="n"/>
      <c r="C60" s="20" t="n"/>
      <c r="D60" s="20" t="n"/>
      <c r="E60" s="21" t="n"/>
      <c r="F60" s="21" t="n"/>
      <c r="G60" s="23">
        <f>IF(E60="","",E60-N(F60))</f>
        <v/>
      </c>
      <c r="H60" s="20" t="n"/>
    </row>
    <row r="61">
      <c r="A61" s="18">
        <f>IF(B61="","",ROW()-5)</f>
        <v/>
      </c>
      <c r="B61" s="19" t="n"/>
      <c r="C61" s="20" t="n"/>
      <c r="D61" s="20" t="n"/>
      <c r="E61" s="21" t="n"/>
      <c r="F61" s="21" t="n"/>
      <c r="G61" s="23">
        <f>IF(E61="","",E61-N(F61))</f>
        <v/>
      </c>
      <c r="H61" s="20" t="n"/>
    </row>
    <row r="62">
      <c r="A62" s="18">
        <f>IF(B62="","",ROW()-5)</f>
        <v/>
      </c>
      <c r="B62" s="19" t="n"/>
      <c r="C62" s="20" t="n"/>
      <c r="D62" s="20" t="n"/>
      <c r="E62" s="21" t="n"/>
      <c r="F62" s="21" t="n"/>
      <c r="G62" s="23">
        <f>IF(E62="","",E62-N(F62))</f>
        <v/>
      </c>
      <c r="H62" s="20" t="n"/>
    </row>
    <row r="63">
      <c r="A63" s="18">
        <f>IF(B63="","",ROW()-5)</f>
        <v/>
      </c>
      <c r="B63" s="19" t="n"/>
      <c r="C63" s="20" t="n"/>
      <c r="D63" s="20" t="n"/>
      <c r="E63" s="21" t="n"/>
      <c r="F63" s="21" t="n"/>
      <c r="G63" s="23">
        <f>IF(E63="","",E63-N(F63))</f>
        <v/>
      </c>
      <c r="H63" s="20" t="n"/>
    </row>
    <row r="64">
      <c r="A64" s="18">
        <f>IF(B64="","",ROW()-5)</f>
        <v/>
      </c>
      <c r="B64" s="19" t="n"/>
      <c r="C64" s="20" t="n"/>
      <c r="D64" s="20" t="n"/>
      <c r="E64" s="21" t="n"/>
      <c r="F64" s="21" t="n"/>
      <c r="G64" s="23">
        <f>IF(E64="","",E64-N(F64))</f>
        <v/>
      </c>
      <c r="H64" s="20" t="n"/>
    </row>
    <row r="65">
      <c r="A65" s="18">
        <f>IF(B65="","",ROW()-5)</f>
        <v/>
      </c>
      <c r="B65" s="19" t="n"/>
      <c r="C65" s="20" t="n"/>
      <c r="D65" s="20" t="n"/>
      <c r="E65" s="21" t="n"/>
      <c r="F65" s="21" t="n"/>
      <c r="G65" s="23">
        <f>IF(E65="","",E65-N(F65))</f>
        <v/>
      </c>
      <c r="H65" s="20" t="n"/>
    </row>
    <row r="66">
      <c r="A66" s="18">
        <f>IF(B66="","",ROW()-5)</f>
        <v/>
      </c>
      <c r="B66" s="19" t="n"/>
      <c r="C66" s="20" t="n"/>
      <c r="D66" s="20" t="n"/>
      <c r="E66" s="21" t="n"/>
      <c r="F66" s="21" t="n"/>
      <c r="G66" s="23">
        <f>IF(E66="","",E66-N(F66))</f>
        <v/>
      </c>
      <c r="H66" s="20" t="n"/>
    </row>
    <row r="67">
      <c r="A67" s="18">
        <f>IF(B67="","",ROW()-5)</f>
        <v/>
      </c>
      <c r="B67" s="19" t="n"/>
      <c r="C67" s="20" t="n"/>
      <c r="D67" s="20" t="n"/>
      <c r="E67" s="21" t="n"/>
      <c r="F67" s="21" t="n"/>
      <c r="G67" s="23">
        <f>IF(E67="","",E67-N(F67))</f>
        <v/>
      </c>
      <c r="H67" s="20" t="n"/>
    </row>
    <row r="68">
      <c r="A68" s="18">
        <f>IF(B68="","",ROW()-5)</f>
        <v/>
      </c>
      <c r="B68" s="19" t="n"/>
      <c r="C68" s="20" t="n"/>
      <c r="D68" s="20" t="n"/>
      <c r="E68" s="21" t="n"/>
      <c r="F68" s="21" t="n"/>
      <c r="G68" s="23">
        <f>IF(E68="","",E68-N(F68))</f>
        <v/>
      </c>
      <c r="H68" s="20" t="n"/>
    </row>
    <row r="69">
      <c r="A69" s="18">
        <f>IF(B69="","",ROW()-5)</f>
        <v/>
      </c>
      <c r="B69" s="19" t="n"/>
      <c r="C69" s="20" t="n"/>
      <c r="D69" s="20" t="n"/>
      <c r="E69" s="21" t="n"/>
      <c r="F69" s="21" t="n"/>
      <c r="G69" s="23">
        <f>IF(E69="","",E69-N(F69))</f>
        <v/>
      </c>
      <c r="H69" s="20" t="n"/>
    </row>
    <row r="70">
      <c r="A70" s="18">
        <f>IF(B70="","",ROW()-5)</f>
        <v/>
      </c>
      <c r="B70" s="19" t="n"/>
      <c r="C70" s="20" t="n"/>
      <c r="D70" s="20" t="n"/>
      <c r="E70" s="21" t="n"/>
      <c r="F70" s="21" t="n"/>
      <c r="G70" s="23">
        <f>IF(E70="","",E70-N(F70))</f>
        <v/>
      </c>
      <c r="H70" s="20" t="n"/>
    </row>
    <row r="71">
      <c r="A71" s="18">
        <f>IF(B71="","",ROW()-5)</f>
        <v/>
      </c>
      <c r="B71" s="19" t="n"/>
      <c r="C71" s="20" t="n"/>
      <c r="D71" s="20" t="n"/>
      <c r="E71" s="21" t="n"/>
      <c r="F71" s="21" t="n"/>
      <c r="G71" s="23">
        <f>IF(E71="","",E71-N(F71))</f>
        <v/>
      </c>
      <c r="H71" s="20" t="n"/>
    </row>
    <row r="72">
      <c r="A72" s="18">
        <f>IF(B72="","",ROW()-5)</f>
        <v/>
      </c>
      <c r="B72" s="19" t="n"/>
      <c r="C72" s="20" t="n"/>
      <c r="D72" s="20" t="n"/>
      <c r="E72" s="21" t="n"/>
      <c r="F72" s="21" t="n"/>
      <c r="G72" s="23">
        <f>IF(E72="","",E72-N(F72))</f>
        <v/>
      </c>
      <c r="H72" s="20" t="n"/>
    </row>
    <row r="73">
      <c r="A73" s="18">
        <f>IF(B73="","",ROW()-5)</f>
        <v/>
      </c>
      <c r="B73" s="19" t="n"/>
      <c r="C73" s="20" t="n"/>
      <c r="D73" s="20" t="n"/>
      <c r="E73" s="21" t="n"/>
      <c r="F73" s="21" t="n"/>
      <c r="G73" s="23">
        <f>IF(E73="","",E73-N(F73))</f>
        <v/>
      </c>
      <c r="H73" s="20" t="n"/>
    </row>
    <row r="74">
      <c r="A74" s="18">
        <f>IF(B74="","",ROW()-5)</f>
        <v/>
      </c>
      <c r="B74" s="19" t="n"/>
      <c r="C74" s="20" t="n"/>
      <c r="D74" s="20" t="n"/>
      <c r="E74" s="21" t="n"/>
      <c r="F74" s="21" t="n"/>
      <c r="G74" s="23">
        <f>IF(E74="","",E74-N(F74))</f>
        <v/>
      </c>
      <c r="H74" s="20" t="n"/>
    </row>
    <row r="75">
      <c r="A75" s="18">
        <f>IF(B75="","",ROW()-5)</f>
        <v/>
      </c>
      <c r="B75" s="19" t="n"/>
      <c r="C75" s="20" t="n"/>
      <c r="D75" s="20" t="n"/>
      <c r="E75" s="21" t="n"/>
      <c r="F75" s="21" t="n"/>
      <c r="G75" s="23">
        <f>IF(E75="","",E75-N(F75))</f>
        <v/>
      </c>
      <c r="H75" s="20" t="n"/>
    </row>
    <row r="76">
      <c r="A76" s="18">
        <f>IF(B76="","",ROW()-5)</f>
        <v/>
      </c>
      <c r="B76" s="19" t="n"/>
      <c r="C76" s="20" t="n"/>
      <c r="D76" s="20" t="n"/>
      <c r="E76" s="21" t="n"/>
      <c r="F76" s="21" t="n"/>
      <c r="G76" s="23">
        <f>IF(E76="","",E76-N(F76))</f>
        <v/>
      </c>
      <c r="H76" s="20" t="n"/>
    </row>
    <row r="77">
      <c r="A77" s="18">
        <f>IF(B77="","",ROW()-5)</f>
        <v/>
      </c>
      <c r="B77" s="19" t="n"/>
      <c r="C77" s="20" t="n"/>
      <c r="D77" s="20" t="n"/>
      <c r="E77" s="21" t="n"/>
      <c r="F77" s="21" t="n"/>
      <c r="G77" s="23">
        <f>IF(E77="","",E77-N(F77))</f>
        <v/>
      </c>
      <c r="H77" s="20" t="n"/>
    </row>
    <row r="78">
      <c r="A78" s="18">
        <f>IF(B78="","",ROW()-5)</f>
        <v/>
      </c>
      <c r="B78" s="19" t="n"/>
      <c r="C78" s="20" t="n"/>
      <c r="D78" s="20" t="n"/>
      <c r="E78" s="21" t="n"/>
      <c r="F78" s="21" t="n"/>
      <c r="G78" s="23">
        <f>IF(E78="","",E78-N(F78))</f>
        <v/>
      </c>
      <c r="H78" s="20" t="n"/>
    </row>
    <row r="79">
      <c r="A79" s="18">
        <f>IF(B79="","",ROW()-5)</f>
        <v/>
      </c>
      <c r="B79" s="19" t="n"/>
      <c r="C79" s="20" t="n"/>
      <c r="D79" s="20" t="n"/>
      <c r="E79" s="21" t="n"/>
      <c r="F79" s="21" t="n"/>
      <c r="G79" s="23">
        <f>IF(E79="","",E79-N(F79))</f>
        <v/>
      </c>
      <c r="H79" s="20" t="n"/>
    </row>
    <row r="80">
      <c r="A80" s="18">
        <f>IF(B80="","",ROW()-5)</f>
        <v/>
      </c>
      <c r="B80" s="19" t="n"/>
      <c r="C80" s="20" t="n"/>
      <c r="D80" s="20" t="n"/>
      <c r="E80" s="21" t="n"/>
      <c r="F80" s="21" t="n"/>
      <c r="G80" s="23">
        <f>IF(E80="","",E80-N(F80))</f>
        <v/>
      </c>
      <c r="H80" s="20" t="n"/>
    </row>
    <row r="81">
      <c r="A81" s="18">
        <f>IF(B81="","",ROW()-5)</f>
        <v/>
      </c>
      <c r="B81" s="19" t="n"/>
      <c r="C81" s="20" t="n"/>
      <c r="D81" s="20" t="n"/>
      <c r="E81" s="21" t="n"/>
      <c r="F81" s="21" t="n"/>
      <c r="G81" s="23">
        <f>IF(E81="","",E81-N(F81))</f>
        <v/>
      </c>
      <c r="H81" s="20" t="n"/>
    </row>
    <row r="82">
      <c r="A82" s="18">
        <f>IF(B82="","",ROW()-5)</f>
        <v/>
      </c>
      <c r="B82" s="19" t="n"/>
      <c r="C82" s="20" t="n"/>
      <c r="D82" s="20" t="n"/>
      <c r="E82" s="21" t="n"/>
      <c r="F82" s="21" t="n"/>
      <c r="G82" s="23">
        <f>IF(E82="","",E82-N(F82))</f>
        <v/>
      </c>
      <c r="H82" s="20" t="n"/>
    </row>
    <row r="83">
      <c r="A83" s="18">
        <f>IF(B83="","",ROW()-5)</f>
        <v/>
      </c>
      <c r="B83" s="19" t="n"/>
      <c r="C83" s="20" t="n"/>
      <c r="D83" s="20" t="n"/>
      <c r="E83" s="21" t="n"/>
      <c r="F83" s="21" t="n"/>
      <c r="G83" s="23">
        <f>IF(E83="","",E83-N(F83))</f>
        <v/>
      </c>
      <c r="H83" s="20" t="n"/>
    </row>
    <row r="84">
      <c r="A84" s="18">
        <f>IF(B84="","",ROW()-5)</f>
        <v/>
      </c>
      <c r="B84" s="19" t="n"/>
      <c r="C84" s="20" t="n"/>
      <c r="D84" s="20" t="n"/>
      <c r="E84" s="21" t="n"/>
      <c r="F84" s="21" t="n"/>
      <c r="G84" s="23">
        <f>IF(E84="","",E84-N(F84))</f>
        <v/>
      </c>
      <c r="H84" s="20" t="n"/>
    </row>
    <row r="85">
      <c r="A85" s="18">
        <f>IF(B85="","",ROW()-5)</f>
        <v/>
      </c>
      <c r="B85" s="19" t="n"/>
      <c r="C85" s="20" t="n"/>
      <c r="D85" s="20" t="n"/>
      <c r="E85" s="21" t="n"/>
      <c r="F85" s="21" t="n"/>
      <c r="G85" s="23">
        <f>IF(E85="","",E85-N(F85))</f>
        <v/>
      </c>
      <c r="H85" s="20" t="n"/>
    </row>
    <row r="86">
      <c r="A86" s="18">
        <f>IF(B86="","",ROW()-5)</f>
        <v/>
      </c>
      <c r="B86" s="19" t="n"/>
      <c r="C86" s="20" t="n"/>
      <c r="D86" s="20" t="n"/>
      <c r="E86" s="21" t="n"/>
      <c r="F86" s="21" t="n"/>
      <c r="G86" s="23">
        <f>IF(E86="","",E86-N(F86))</f>
        <v/>
      </c>
      <c r="H86" s="20" t="n"/>
    </row>
    <row r="87">
      <c r="A87" s="18">
        <f>IF(B87="","",ROW()-5)</f>
        <v/>
      </c>
      <c r="B87" s="19" t="n"/>
      <c r="C87" s="20" t="n"/>
      <c r="D87" s="20" t="n"/>
      <c r="E87" s="21" t="n"/>
      <c r="F87" s="21" t="n"/>
      <c r="G87" s="23">
        <f>IF(E87="","",E87-N(F87))</f>
        <v/>
      </c>
      <c r="H87" s="20" t="n"/>
    </row>
    <row r="88">
      <c r="A88" s="18">
        <f>IF(B88="","",ROW()-5)</f>
        <v/>
      </c>
      <c r="B88" s="19" t="n"/>
      <c r="C88" s="20" t="n"/>
      <c r="D88" s="20" t="n"/>
      <c r="E88" s="21" t="n"/>
      <c r="F88" s="21" t="n"/>
      <c r="G88" s="23">
        <f>IF(E88="","",E88-N(F88))</f>
        <v/>
      </c>
      <c r="H88" s="20" t="n"/>
    </row>
    <row r="89">
      <c r="A89" s="18">
        <f>IF(B89="","",ROW()-5)</f>
        <v/>
      </c>
      <c r="B89" s="19" t="n"/>
      <c r="C89" s="20" t="n"/>
      <c r="D89" s="20" t="n"/>
      <c r="E89" s="21" t="n"/>
      <c r="F89" s="21" t="n"/>
      <c r="G89" s="23">
        <f>IF(E89="","",E89-N(F89))</f>
        <v/>
      </c>
      <c r="H89" s="20" t="n"/>
    </row>
    <row r="90">
      <c r="A90" s="18">
        <f>IF(B90="","",ROW()-5)</f>
        <v/>
      </c>
      <c r="B90" s="19" t="n"/>
      <c r="C90" s="20" t="n"/>
      <c r="D90" s="20" t="n"/>
      <c r="E90" s="21" t="n"/>
      <c r="F90" s="21" t="n"/>
      <c r="G90" s="23">
        <f>IF(E90="","",E90-N(F90))</f>
        <v/>
      </c>
      <c r="H90" s="20" t="n"/>
    </row>
    <row r="91">
      <c r="A91" s="18">
        <f>IF(B91="","",ROW()-5)</f>
        <v/>
      </c>
      <c r="B91" s="19" t="n"/>
      <c r="C91" s="20" t="n"/>
      <c r="D91" s="20" t="n"/>
      <c r="E91" s="21" t="n"/>
      <c r="F91" s="21" t="n"/>
      <c r="G91" s="23">
        <f>IF(E91="","",E91-N(F91))</f>
        <v/>
      </c>
      <c r="H91" s="20" t="n"/>
    </row>
    <row r="92">
      <c r="A92" s="18">
        <f>IF(B92="","",ROW()-5)</f>
        <v/>
      </c>
      <c r="B92" s="19" t="n"/>
      <c r="C92" s="20" t="n"/>
      <c r="D92" s="20" t="n"/>
      <c r="E92" s="21" t="n"/>
      <c r="F92" s="21" t="n"/>
      <c r="G92" s="23">
        <f>IF(E92="","",E92-N(F92))</f>
        <v/>
      </c>
      <c r="H92" s="20" t="n"/>
    </row>
    <row r="93">
      <c r="A93" s="18">
        <f>IF(B93="","",ROW()-5)</f>
        <v/>
      </c>
      <c r="B93" s="19" t="n"/>
      <c r="C93" s="20" t="n"/>
      <c r="D93" s="20" t="n"/>
      <c r="E93" s="21" t="n"/>
      <c r="F93" s="21" t="n"/>
      <c r="G93" s="23">
        <f>IF(E93="","",E93-N(F93))</f>
        <v/>
      </c>
      <c r="H93" s="20" t="n"/>
    </row>
    <row r="94">
      <c r="A94" s="18">
        <f>IF(B94="","",ROW()-5)</f>
        <v/>
      </c>
      <c r="B94" s="19" t="n"/>
      <c r="C94" s="20" t="n"/>
      <c r="D94" s="20" t="n"/>
      <c r="E94" s="21" t="n"/>
      <c r="F94" s="21" t="n"/>
      <c r="G94" s="23">
        <f>IF(E94="","",E94-N(F94))</f>
        <v/>
      </c>
      <c r="H94" s="20" t="n"/>
    </row>
    <row r="95">
      <c r="A95" s="18">
        <f>IF(B95="","",ROW()-5)</f>
        <v/>
      </c>
      <c r="B95" s="19" t="n"/>
      <c r="C95" s="20" t="n"/>
      <c r="D95" s="20" t="n"/>
      <c r="E95" s="21" t="n"/>
      <c r="F95" s="21" t="n"/>
      <c r="G95" s="23">
        <f>IF(E95="","",E95-N(F95))</f>
        <v/>
      </c>
      <c r="H95" s="20" t="n"/>
    </row>
    <row r="96">
      <c r="A96" s="18">
        <f>IF(B96="","",ROW()-5)</f>
        <v/>
      </c>
      <c r="B96" s="19" t="n"/>
      <c r="C96" s="20" t="n"/>
      <c r="D96" s="20" t="n"/>
      <c r="E96" s="21" t="n"/>
      <c r="F96" s="21" t="n"/>
      <c r="G96" s="23">
        <f>IF(E96="","",E96-N(F96))</f>
        <v/>
      </c>
      <c r="H96" s="20" t="n"/>
    </row>
    <row r="97">
      <c r="A97" s="18">
        <f>IF(B97="","",ROW()-5)</f>
        <v/>
      </c>
      <c r="B97" s="19" t="n"/>
      <c r="C97" s="20" t="n"/>
      <c r="D97" s="20" t="n"/>
      <c r="E97" s="21" t="n"/>
      <c r="F97" s="21" t="n"/>
      <c r="G97" s="23">
        <f>IF(E97="","",E97-N(F97))</f>
        <v/>
      </c>
      <c r="H97" s="20" t="n"/>
    </row>
    <row r="98">
      <c r="A98" s="18">
        <f>IF(B98="","",ROW()-5)</f>
        <v/>
      </c>
      <c r="B98" s="19" t="n"/>
      <c r="C98" s="20" t="n"/>
      <c r="D98" s="20" t="n"/>
      <c r="E98" s="21" t="n"/>
      <c r="F98" s="21" t="n"/>
      <c r="G98" s="23">
        <f>IF(E98="","",E98-N(F98))</f>
        <v/>
      </c>
      <c r="H98" s="20" t="n"/>
    </row>
    <row r="99">
      <c r="A99" s="18">
        <f>IF(B99="","",ROW()-5)</f>
        <v/>
      </c>
      <c r="B99" s="19" t="n"/>
      <c r="C99" s="20" t="n"/>
      <c r="D99" s="20" t="n"/>
      <c r="E99" s="21" t="n"/>
      <c r="F99" s="21" t="n"/>
      <c r="G99" s="23">
        <f>IF(E99="","",E99-N(F99))</f>
        <v/>
      </c>
      <c r="H99" s="20" t="n"/>
    </row>
    <row r="100">
      <c r="A100" s="18">
        <f>IF(B100="","",ROW()-5)</f>
        <v/>
      </c>
      <c r="B100" s="19" t="n"/>
      <c r="C100" s="20" t="n"/>
      <c r="D100" s="20" t="n"/>
      <c r="E100" s="21" t="n"/>
      <c r="F100" s="21" t="n"/>
      <c r="G100" s="23">
        <f>IF(E100="","",E100-N(F100))</f>
        <v/>
      </c>
      <c r="H100" s="20" t="n"/>
    </row>
    <row r="101">
      <c r="A101" s="18">
        <f>IF(B101="","",ROW()-5)</f>
        <v/>
      </c>
      <c r="B101" s="19" t="n"/>
      <c r="C101" s="20" t="n"/>
      <c r="D101" s="20" t="n"/>
      <c r="E101" s="21" t="n"/>
      <c r="F101" s="21" t="n"/>
      <c r="G101" s="23">
        <f>IF(E101="","",E101-N(F101))</f>
        <v/>
      </c>
      <c r="H101" s="20" t="n"/>
    </row>
    <row r="102">
      <c r="A102" s="18">
        <f>IF(B102="","",ROW()-5)</f>
        <v/>
      </c>
      <c r="B102" s="19" t="n"/>
      <c r="C102" s="20" t="n"/>
      <c r="D102" s="20" t="n"/>
      <c r="E102" s="21" t="n"/>
      <c r="F102" s="21" t="n"/>
      <c r="G102" s="23">
        <f>IF(E102="","",E102-N(F102))</f>
        <v/>
      </c>
      <c r="H102" s="20" t="n"/>
    </row>
    <row r="103">
      <c r="A103" s="18">
        <f>IF(B103="","",ROW()-5)</f>
        <v/>
      </c>
      <c r="B103" s="19" t="n"/>
      <c r="C103" s="20" t="n"/>
      <c r="D103" s="20" t="n"/>
      <c r="E103" s="21" t="n"/>
      <c r="F103" s="21" t="n"/>
      <c r="G103" s="23">
        <f>IF(E103="","",E103-N(F103))</f>
        <v/>
      </c>
      <c r="H103" s="20" t="n"/>
    </row>
    <row r="104">
      <c r="A104" s="18">
        <f>IF(B104="","",ROW()-5)</f>
        <v/>
      </c>
      <c r="B104" s="19" t="n"/>
      <c r="C104" s="20" t="n"/>
      <c r="D104" s="20" t="n"/>
      <c r="E104" s="21" t="n"/>
      <c r="F104" s="21" t="n"/>
      <c r="G104" s="23">
        <f>IF(E104="","",E104-N(F104))</f>
        <v/>
      </c>
      <c r="H104" s="20" t="n"/>
    </row>
    <row r="105">
      <c r="A105" s="18">
        <f>IF(B105="","",ROW()-5)</f>
        <v/>
      </c>
      <c r="B105" s="19" t="n"/>
      <c r="C105" s="20" t="n"/>
      <c r="D105" s="20" t="n"/>
      <c r="E105" s="21" t="n"/>
      <c r="F105" s="21" t="n"/>
      <c r="G105" s="23">
        <f>IF(E105="","",E105-N(F105))</f>
        <v/>
      </c>
      <c r="H105" s="20" t="n"/>
    </row>
    <row r="106">
      <c r="A106" s="18">
        <f>IF(B106="","",ROW()-5)</f>
        <v/>
      </c>
      <c r="B106" s="19" t="n"/>
      <c r="C106" s="20" t="n"/>
      <c r="D106" s="20" t="n"/>
      <c r="E106" s="21" t="n"/>
      <c r="F106" s="21" t="n"/>
      <c r="G106" s="23">
        <f>IF(E106="","",E106-N(F106))</f>
        <v/>
      </c>
      <c r="H106" s="20" t="n"/>
    </row>
    <row r="107">
      <c r="A107" s="18">
        <f>IF(B107="","",ROW()-5)</f>
        <v/>
      </c>
      <c r="B107" s="19" t="n"/>
      <c r="C107" s="20" t="n"/>
      <c r="D107" s="20" t="n"/>
      <c r="E107" s="21" t="n"/>
      <c r="F107" s="21" t="n"/>
      <c r="G107" s="23">
        <f>IF(E107="","",E107-N(F107))</f>
        <v/>
      </c>
      <c r="H107" s="20" t="n"/>
    </row>
    <row r="108">
      <c r="A108" s="18">
        <f>IF(B108="","",ROW()-5)</f>
        <v/>
      </c>
      <c r="B108" s="19" t="n"/>
      <c r="C108" s="20" t="n"/>
      <c r="D108" s="20" t="n"/>
      <c r="E108" s="21" t="n"/>
      <c r="F108" s="21" t="n"/>
      <c r="G108" s="23">
        <f>IF(E108="","",E108-N(F108))</f>
        <v/>
      </c>
      <c r="H108" s="20" t="n"/>
    </row>
    <row r="109">
      <c r="A109" s="18">
        <f>IF(B109="","",ROW()-5)</f>
        <v/>
      </c>
      <c r="B109" s="19" t="n"/>
      <c r="C109" s="20" t="n"/>
      <c r="D109" s="20" t="n"/>
      <c r="E109" s="21" t="n"/>
      <c r="F109" s="21" t="n"/>
      <c r="G109" s="23">
        <f>IF(E109="","",E109-N(F109))</f>
        <v/>
      </c>
      <c r="H109" s="20" t="n"/>
    </row>
    <row r="110">
      <c r="A110" s="18">
        <f>IF(B110="","",ROW()-5)</f>
        <v/>
      </c>
      <c r="B110" s="19" t="n"/>
      <c r="C110" s="20" t="n"/>
      <c r="D110" s="20" t="n"/>
      <c r="E110" s="21" t="n"/>
      <c r="F110" s="21" t="n"/>
      <c r="G110" s="23">
        <f>IF(E110="","",E110-N(F110))</f>
        <v/>
      </c>
      <c r="H110" s="20" t="n"/>
    </row>
    <row r="111">
      <c r="A111" s="18">
        <f>IF(B111="","",ROW()-5)</f>
        <v/>
      </c>
      <c r="B111" s="19" t="n"/>
      <c r="C111" s="20" t="n"/>
      <c r="D111" s="20" t="n"/>
      <c r="E111" s="21" t="n"/>
      <c r="F111" s="21" t="n"/>
      <c r="G111" s="23">
        <f>IF(E111="","",E111-N(F111))</f>
        <v/>
      </c>
      <c r="H111" s="20" t="n"/>
    </row>
    <row r="112">
      <c r="A112" s="18">
        <f>IF(B112="","",ROW()-5)</f>
        <v/>
      </c>
      <c r="B112" s="19" t="n"/>
      <c r="C112" s="20" t="n"/>
      <c r="D112" s="20" t="n"/>
      <c r="E112" s="21" t="n"/>
      <c r="F112" s="21" t="n"/>
      <c r="G112" s="23">
        <f>IF(E112="","",E112-N(F112))</f>
        <v/>
      </c>
      <c r="H112" s="20" t="n"/>
    </row>
    <row r="113">
      <c r="A113" s="18">
        <f>IF(B113="","",ROW()-5)</f>
        <v/>
      </c>
      <c r="B113" s="19" t="n"/>
      <c r="C113" s="20" t="n"/>
      <c r="D113" s="20" t="n"/>
      <c r="E113" s="21" t="n"/>
      <c r="F113" s="21" t="n"/>
      <c r="G113" s="23">
        <f>IF(E113="","",E113-N(F113))</f>
        <v/>
      </c>
      <c r="H113" s="20" t="n"/>
    </row>
    <row r="114">
      <c r="A114" s="18">
        <f>IF(B114="","",ROW()-5)</f>
        <v/>
      </c>
      <c r="B114" s="19" t="n"/>
      <c r="C114" s="20" t="n"/>
      <c r="D114" s="20" t="n"/>
      <c r="E114" s="21" t="n"/>
      <c r="F114" s="21" t="n"/>
      <c r="G114" s="23">
        <f>IF(E114="","",E114-N(F114))</f>
        <v/>
      </c>
      <c r="H114" s="20" t="n"/>
    </row>
    <row r="115">
      <c r="A115" s="18">
        <f>IF(B115="","",ROW()-5)</f>
        <v/>
      </c>
      <c r="B115" s="19" t="n"/>
      <c r="C115" s="20" t="n"/>
      <c r="D115" s="20" t="n"/>
      <c r="E115" s="21" t="n"/>
      <c r="F115" s="21" t="n"/>
      <c r="G115" s="23">
        <f>IF(E115="","",E115-N(F115))</f>
        <v/>
      </c>
      <c r="H115" s="20" t="n"/>
    </row>
    <row r="116">
      <c r="A116" s="18">
        <f>IF(B116="","",ROW()-5)</f>
        <v/>
      </c>
      <c r="B116" s="19" t="n"/>
      <c r="C116" s="20" t="n"/>
      <c r="D116" s="20" t="n"/>
      <c r="E116" s="21" t="n"/>
      <c r="F116" s="21" t="n"/>
      <c r="G116" s="23">
        <f>IF(E116="","",E116-N(F116))</f>
        <v/>
      </c>
      <c r="H116" s="20" t="n"/>
    </row>
    <row r="117">
      <c r="A117" s="18">
        <f>IF(B117="","",ROW()-5)</f>
        <v/>
      </c>
      <c r="B117" s="19" t="n"/>
      <c r="C117" s="20" t="n"/>
      <c r="D117" s="20" t="n"/>
      <c r="E117" s="21" t="n"/>
      <c r="F117" s="21" t="n"/>
      <c r="G117" s="23">
        <f>IF(E117="","",E117-N(F117))</f>
        <v/>
      </c>
      <c r="H117" s="20" t="n"/>
    </row>
    <row r="118">
      <c r="A118" s="18">
        <f>IF(B118="","",ROW()-5)</f>
        <v/>
      </c>
      <c r="B118" s="19" t="n"/>
      <c r="C118" s="20" t="n"/>
      <c r="D118" s="20" t="n"/>
      <c r="E118" s="21" t="n"/>
      <c r="F118" s="21" t="n"/>
      <c r="G118" s="23">
        <f>IF(E118="","",E118-N(F118))</f>
        <v/>
      </c>
      <c r="H118" s="20" t="n"/>
    </row>
    <row r="119">
      <c r="A119" s="18">
        <f>IF(B119="","",ROW()-5)</f>
        <v/>
      </c>
      <c r="B119" s="19" t="n"/>
      <c r="C119" s="20" t="n"/>
      <c r="D119" s="20" t="n"/>
      <c r="E119" s="21" t="n"/>
      <c r="F119" s="21" t="n"/>
      <c r="G119" s="23">
        <f>IF(E119="","",E119-N(F119))</f>
        <v/>
      </c>
      <c r="H119" s="20" t="n"/>
    </row>
    <row r="120">
      <c r="A120" s="18">
        <f>IF(B120="","",ROW()-5)</f>
        <v/>
      </c>
      <c r="B120" s="19" t="n"/>
      <c r="C120" s="20" t="n"/>
      <c r="D120" s="20" t="n"/>
      <c r="E120" s="21" t="n"/>
      <c r="F120" s="21" t="n"/>
      <c r="G120" s="23">
        <f>IF(E120="","",E120-N(F120))</f>
        <v/>
      </c>
      <c r="H120" s="20" t="n"/>
    </row>
    <row r="121">
      <c r="A121" s="18">
        <f>IF(B121="","",ROW()-5)</f>
        <v/>
      </c>
      <c r="B121" s="19" t="n"/>
      <c r="C121" s="20" t="n"/>
      <c r="D121" s="20" t="n"/>
      <c r="E121" s="21" t="n"/>
      <c r="F121" s="21" t="n"/>
      <c r="G121" s="23">
        <f>IF(E121="","",E121-N(F121))</f>
        <v/>
      </c>
      <c r="H121" s="20" t="n"/>
    </row>
    <row r="122">
      <c r="A122" s="18">
        <f>IF(B122="","",ROW()-5)</f>
        <v/>
      </c>
      <c r="B122" s="19" t="n"/>
      <c r="C122" s="20" t="n"/>
      <c r="D122" s="20" t="n"/>
      <c r="E122" s="21" t="n"/>
      <c r="F122" s="21" t="n"/>
      <c r="G122" s="23">
        <f>IF(E122="","",E122-N(F122))</f>
        <v/>
      </c>
      <c r="H122" s="20" t="n"/>
    </row>
    <row r="123">
      <c r="A123" s="18">
        <f>IF(B123="","",ROW()-5)</f>
        <v/>
      </c>
      <c r="B123" s="19" t="n"/>
      <c r="C123" s="20" t="n"/>
      <c r="D123" s="20" t="n"/>
      <c r="E123" s="21" t="n"/>
      <c r="F123" s="21" t="n"/>
      <c r="G123" s="23">
        <f>IF(E123="","",E123-N(F123))</f>
        <v/>
      </c>
      <c r="H123" s="20" t="n"/>
    </row>
    <row r="124">
      <c r="A124" s="18">
        <f>IF(B124="","",ROW()-5)</f>
        <v/>
      </c>
      <c r="B124" s="19" t="n"/>
      <c r="C124" s="20" t="n"/>
      <c r="D124" s="20" t="n"/>
      <c r="E124" s="21" t="n"/>
      <c r="F124" s="21" t="n"/>
      <c r="G124" s="23">
        <f>IF(E124="","",E124-N(F124))</f>
        <v/>
      </c>
      <c r="H124" s="20" t="n"/>
    </row>
    <row r="125">
      <c r="A125" s="18">
        <f>IF(B125="","",ROW()-5)</f>
        <v/>
      </c>
      <c r="B125" s="19" t="n"/>
      <c r="C125" s="20" t="n"/>
      <c r="D125" s="20" t="n"/>
      <c r="E125" s="21" t="n"/>
      <c r="F125" s="21" t="n"/>
      <c r="G125" s="23">
        <f>IF(E125="","",E125-N(F125))</f>
        <v/>
      </c>
      <c r="H125" s="20" t="n"/>
    </row>
    <row r="126">
      <c r="A126" s="18">
        <f>IF(B126="","",ROW()-5)</f>
        <v/>
      </c>
      <c r="B126" s="19" t="n"/>
      <c r="C126" s="20" t="n"/>
      <c r="D126" s="20" t="n"/>
      <c r="E126" s="21" t="n"/>
      <c r="F126" s="21" t="n"/>
      <c r="G126" s="23">
        <f>IF(E126="","",E126-N(F126))</f>
        <v/>
      </c>
      <c r="H126" s="20" t="n"/>
    </row>
    <row r="127">
      <c r="A127" s="18">
        <f>IF(B127="","",ROW()-5)</f>
        <v/>
      </c>
      <c r="B127" s="19" t="n"/>
      <c r="C127" s="20" t="n"/>
      <c r="D127" s="20" t="n"/>
      <c r="E127" s="21" t="n"/>
      <c r="F127" s="21" t="n"/>
      <c r="G127" s="23">
        <f>IF(E127="","",E127-N(F127))</f>
        <v/>
      </c>
      <c r="H127" s="20" t="n"/>
    </row>
    <row r="128">
      <c r="A128" s="18">
        <f>IF(B128="","",ROW()-5)</f>
        <v/>
      </c>
      <c r="B128" s="19" t="n"/>
      <c r="C128" s="20" t="n"/>
      <c r="D128" s="20" t="n"/>
      <c r="E128" s="21" t="n"/>
      <c r="F128" s="21" t="n"/>
      <c r="G128" s="23">
        <f>IF(E128="","",E128-N(F128))</f>
        <v/>
      </c>
      <c r="H128" s="20" t="n"/>
    </row>
    <row r="129">
      <c r="A129" s="18">
        <f>IF(B129="","",ROW()-5)</f>
        <v/>
      </c>
      <c r="B129" s="19" t="n"/>
      <c r="C129" s="20" t="n"/>
      <c r="D129" s="20" t="n"/>
      <c r="E129" s="21" t="n"/>
      <c r="F129" s="21" t="n"/>
      <c r="G129" s="23">
        <f>IF(E129="","",E129-N(F129))</f>
        <v/>
      </c>
      <c r="H129" s="20" t="n"/>
    </row>
    <row r="130">
      <c r="A130" s="18">
        <f>IF(B130="","",ROW()-5)</f>
        <v/>
      </c>
      <c r="B130" s="19" t="n"/>
      <c r="C130" s="20" t="n"/>
      <c r="D130" s="20" t="n"/>
      <c r="E130" s="21" t="n"/>
      <c r="F130" s="21" t="n"/>
      <c r="G130" s="23">
        <f>IF(E130="","",E130-N(F130))</f>
        <v/>
      </c>
      <c r="H130" s="20" t="n"/>
    </row>
    <row r="131">
      <c r="A131" s="18">
        <f>IF(B131="","",ROW()-5)</f>
        <v/>
      </c>
      <c r="B131" s="19" t="n"/>
      <c r="C131" s="20" t="n"/>
      <c r="D131" s="20" t="n"/>
      <c r="E131" s="21" t="n"/>
      <c r="F131" s="21" t="n"/>
      <c r="G131" s="23">
        <f>IF(E131="","",E131-N(F131))</f>
        <v/>
      </c>
      <c r="H131" s="20" t="n"/>
    </row>
    <row r="132">
      <c r="A132" s="18">
        <f>IF(B132="","",ROW()-5)</f>
        <v/>
      </c>
      <c r="B132" s="19" t="n"/>
      <c r="C132" s="20" t="n"/>
      <c r="D132" s="20" t="n"/>
      <c r="E132" s="21" t="n"/>
      <c r="F132" s="21" t="n"/>
      <c r="G132" s="23">
        <f>IF(E132="","",E132-N(F132))</f>
        <v/>
      </c>
      <c r="H132" s="20" t="n"/>
    </row>
    <row r="133">
      <c r="A133" s="18">
        <f>IF(B133="","",ROW()-5)</f>
        <v/>
      </c>
      <c r="B133" s="19" t="n"/>
      <c r="C133" s="20" t="n"/>
      <c r="D133" s="20" t="n"/>
      <c r="E133" s="21" t="n"/>
      <c r="F133" s="21" t="n"/>
      <c r="G133" s="23">
        <f>IF(E133="","",E133-N(F133))</f>
        <v/>
      </c>
      <c r="H133" s="20" t="n"/>
    </row>
    <row r="134">
      <c r="A134" s="18">
        <f>IF(B134="","",ROW()-5)</f>
        <v/>
      </c>
      <c r="B134" s="19" t="n"/>
      <c r="C134" s="20" t="n"/>
      <c r="D134" s="20" t="n"/>
      <c r="E134" s="21" t="n"/>
      <c r="F134" s="21" t="n"/>
      <c r="G134" s="23">
        <f>IF(E134="","",E134-N(F134))</f>
        <v/>
      </c>
      <c r="H134" s="20" t="n"/>
    </row>
    <row r="135">
      <c r="A135" s="18">
        <f>IF(B135="","",ROW()-5)</f>
        <v/>
      </c>
      <c r="B135" s="19" t="n"/>
      <c r="C135" s="20" t="n"/>
      <c r="D135" s="20" t="n"/>
      <c r="E135" s="21" t="n"/>
      <c r="F135" s="21" t="n"/>
      <c r="G135" s="23">
        <f>IF(E135="","",E135-N(F135))</f>
        <v/>
      </c>
      <c r="H135" s="20" t="n"/>
    </row>
    <row r="136">
      <c r="A136" s="18">
        <f>IF(B136="","",ROW()-5)</f>
        <v/>
      </c>
      <c r="B136" s="19" t="n"/>
      <c r="C136" s="20" t="n"/>
      <c r="D136" s="20" t="n"/>
      <c r="E136" s="21" t="n"/>
      <c r="F136" s="21" t="n"/>
      <c r="G136" s="23">
        <f>IF(E136="","",E136-N(F136))</f>
        <v/>
      </c>
      <c r="H136" s="20" t="n"/>
    </row>
    <row r="137">
      <c r="A137" s="18">
        <f>IF(B137="","",ROW()-5)</f>
        <v/>
      </c>
      <c r="B137" s="19" t="n"/>
      <c r="C137" s="20" t="n"/>
      <c r="D137" s="20" t="n"/>
      <c r="E137" s="21" t="n"/>
      <c r="F137" s="21" t="n"/>
      <c r="G137" s="23">
        <f>IF(E137="","",E137-N(F137))</f>
        <v/>
      </c>
      <c r="H137" s="20" t="n"/>
    </row>
    <row r="138">
      <c r="A138" s="18">
        <f>IF(B138="","",ROW()-5)</f>
        <v/>
      </c>
      <c r="B138" s="19" t="n"/>
      <c r="C138" s="20" t="n"/>
      <c r="D138" s="20" t="n"/>
      <c r="E138" s="21" t="n"/>
      <c r="F138" s="21" t="n"/>
      <c r="G138" s="23">
        <f>IF(E138="","",E138-N(F138))</f>
        <v/>
      </c>
      <c r="H138" s="20" t="n"/>
    </row>
    <row r="139">
      <c r="A139" s="18">
        <f>IF(B139="","",ROW()-5)</f>
        <v/>
      </c>
      <c r="B139" s="19" t="n"/>
      <c r="C139" s="20" t="n"/>
      <c r="D139" s="20" t="n"/>
      <c r="E139" s="21" t="n"/>
      <c r="F139" s="21" t="n"/>
      <c r="G139" s="23">
        <f>IF(E139="","",E139-N(F139))</f>
        <v/>
      </c>
      <c r="H139" s="20" t="n"/>
    </row>
    <row r="140">
      <c r="A140" s="18">
        <f>IF(B140="","",ROW()-5)</f>
        <v/>
      </c>
      <c r="B140" s="19" t="n"/>
      <c r="C140" s="20" t="n"/>
      <c r="D140" s="20" t="n"/>
      <c r="E140" s="21" t="n"/>
      <c r="F140" s="21" t="n"/>
      <c r="G140" s="23">
        <f>IF(E140="","",E140-N(F140))</f>
        <v/>
      </c>
      <c r="H140" s="20" t="n"/>
    </row>
    <row r="141">
      <c r="A141" s="18">
        <f>IF(B141="","",ROW()-5)</f>
        <v/>
      </c>
      <c r="B141" s="19" t="n"/>
      <c r="C141" s="20" t="n"/>
      <c r="D141" s="20" t="n"/>
      <c r="E141" s="21" t="n"/>
      <c r="F141" s="21" t="n"/>
      <c r="G141" s="23">
        <f>IF(E141="","",E141-N(F141))</f>
        <v/>
      </c>
      <c r="H141" s="20" t="n"/>
    </row>
    <row r="142">
      <c r="A142" s="18">
        <f>IF(B142="","",ROW()-5)</f>
        <v/>
      </c>
      <c r="B142" s="19" t="n"/>
      <c r="C142" s="20" t="n"/>
      <c r="D142" s="20" t="n"/>
      <c r="E142" s="21" t="n"/>
      <c r="F142" s="21" t="n"/>
      <c r="G142" s="23">
        <f>IF(E142="","",E142-N(F142))</f>
        <v/>
      </c>
      <c r="H142" s="20" t="n"/>
    </row>
    <row r="143">
      <c r="A143" s="18">
        <f>IF(B143="","",ROW()-5)</f>
        <v/>
      </c>
      <c r="B143" s="19" t="n"/>
      <c r="C143" s="20" t="n"/>
      <c r="D143" s="20" t="n"/>
      <c r="E143" s="21" t="n"/>
      <c r="F143" s="21" t="n"/>
      <c r="G143" s="23">
        <f>IF(E143="","",E143-N(F143))</f>
        <v/>
      </c>
      <c r="H143" s="20" t="n"/>
    </row>
    <row r="144">
      <c r="A144" s="18">
        <f>IF(B144="","",ROW()-5)</f>
        <v/>
      </c>
      <c r="B144" s="19" t="n"/>
      <c r="C144" s="20" t="n"/>
      <c r="D144" s="20" t="n"/>
      <c r="E144" s="21" t="n"/>
      <c r="F144" s="21" t="n"/>
      <c r="G144" s="23">
        <f>IF(E144="","",E144-N(F144))</f>
        <v/>
      </c>
      <c r="H144" s="20" t="n"/>
    </row>
    <row r="145">
      <c r="A145" s="18">
        <f>IF(B145="","",ROW()-5)</f>
        <v/>
      </c>
      <c r="B145" s="19" t="n"/>
      <c r="C145" s="20" t="n"/>
      <c r="D145" s="20" t="n"/>
      <c r="E145" s="21" t="n"/>
      <c r="F145" s="21" t="n"/>
      <c r="G145" s="23">
        <f>IF(E145="","",E145-N(F145))</f>
        <v/>
      </c>
      <c r="H145" s="20" t="n"/>
    </row>
    <row r="146">
      <c r="A146" s="18">
        <f>IF(B146="","",ROW()-5)</f>
        <v/>
      </c>
      <c r="B146" s="19" t="n"/>
      <c r="C146" s="20" t="n"/>
      <c r="D146" s="20" t="n"/>
      <c r="E146" s="21" t="n"/>
      <c r="F146" s="21" t="n"/>
      <c r="G146" s="23">
        <f>IF(E146="","",E146-N(F146))</f>
        <v/>
      </c>
      <c r="H146" s="20" t="n"/>
    </row>
    <row r="147">
      <c r="A147" s="18">
        <f>IF(B147="","",ROW()-5)</f>
        <v/>
      </c>
      <c r="B147" s="19" t="n"/>
      <c r="C147" s="20" t="n"/>
      <c r="D147" s="20" t="n"/>
      <c r="E147" s="21" t="n"/>
      <c r="F147" s="21" t="n"/>
      <c r="G147" s="23">
        <f>IF(E147="","",E147-N(F147))</f>
        <v/>
      </c>
      <c r="H147" s="20" t="n"/>
    </row>
    <row r="148">
      <c r="A148" s="18">
        <f>IF(B148="","",ROW()-5)</f>
        <v/>
      </c>
      <c r="B148" s="19" t="n"/>
      <c r="C148" s="20" t="n"/>
      <c r="D148" s="20" t="n"/>
      <c r="E148" s="21" t="n"/>
      <c r="F148" s="21" t="n"/>
      <c r="G148" s="23">
        <f>IF(E148="","",E148-N(F148))</f>
        <v/>
      </c>
      <c r="H148" s="20" t="n"/>
    </row>
    <row r="149">
      <c r="A149" s="18">
        <f>IF(B149="","",ROW()-5)</f>
        <v/>
      </c>
      <c r="B149" s="19" t="n"/>
      <c r="C149" s="20" t="n"/>
      <c r="D149" s="20" t="n"/>
      <c r="E149" s="21" t="n"/>
      <c r="F149" s="21" t="n"/>
      <c r="G149" s="23">
        <f>IF(E149="","",E149-N(F149))</f>
        <v/>
      </c>
      <c r="H149" s="20" t="n"/>
    </row>
    <row r="150">
      <c r="A150" s="18">
        <f>IF(B150="","",ROW()-5)</f>
        <v/>
      </c>
      <c r="B150" s="19" t="n"/>
      <c r="C150" s="20" t="n"/>
      <c r="D150" s="20" t="n"/>
      <c r="E150" s="21" t="n"/>
      <c r="F150" s="21" t="n"/>
      <c r="G150" s="23">
        <f>IF(E150="","",E150-N(F150))</f>
        <v/>
      </c>
      <c r="H150" s="20" t="n"/>
    </row>
    <row r="151">
      <c r="A151" s="18">
        <f>IF(B151="","",ROW()-5)</f>
        <v/>
      </c>
      <c r="B151" s="19" t="n"/>
      <c r="C151" s="20" t="n"/>
      <c r="D151" s="20" t="n"/>
      <c r="E151" s="21" t="n"/>
      <c r="F151" s="21" t="n"/>
      <c r="G151" s="23">
        <f>IF(E151="","",E151-N(F151))</f>
        <v/>
      </c>
      <c r="H151" s="20" t="n"/>
    </row>
    <row r="152">
      <c r="A152" s="18">
        <f>IF(B152="","",ROW()-5)</f>
        <v/>
      </c>
      <c r="B152" s="19" t="n"/>
      <c r="C152" s="20" t="n"/>
      <c r="D152" s="20" t="n"/>
      <c r="E152" s="21" t="n"/>
      <c r="F152" s="21" t="n"/>
      <c r="G152" s="23">
        <f>IF(E152="","",E152-N(F152))</f>
        <v/>
      </c>
      <c r="H152" s="20" t="n"/>
    </row>
    <row r="153">
      <c r="A153" s="18">
        <f>IF(B153="","",ROW()-5)</f>
        <v/>
      </c>
      <c r="B153" s="19" t="n"/>
      <c r="C153" s="20" t="n"/>
      <c r="D153" s="20" t="n"/>
      <c r="E153" s="21" t="n"/>
      <c r="F153" s="21" t="n"/>
      <c r="G153" s="23">
        <f>IF(E153="","",E153-N(F153))</f>
        <v/>
      </c>
      <c r="H153" s="20" t="n"/>
    </row>
    <row r="154">
      <c r="A154" s="18">
        <f>IF(B154="","",ROW()-5)</f>
        <v/>
      </c>
      <c r="B154" s="19" t="n"/>
      <c r="C154" s="20" t="n"/>
      <c r="D154" s="20" t="n"/>
      <c r="E154" s="21" t="n"/>
      <c r="F154" s="21" t="n"/>
      <c r="G154" s="23">
        <f>IF(E154="","",E154-N(F154))</f>
        <v/>
      </c>
      <c r="H154" s="20" t="n"/>
    </row>
    <row r="155">
      <c r="A155" s="18">
        <f>IF(B155="","",ROW()-5)</f>
        <v/>
      </c>
      <c r="B155" s="19" t="n"/>
      <c r="C155" s="20" t="n"/>
      <c r="D155" s="20" t="n"/>
      <c r="E155" s="21" t="n"/>
      <c r="F155" s="21" t="n"/>
      <c r="G155" s="23">
        <f>IF(E155="","",E155-N(F155))</f>
        <v/>
      </c>
      <c r="H155" s="20" t="n"/>
    </row>
    <row r="156">
      <c r="A156" s="18">
        <f>IF(B156="","",ROW()-5)</f>
        <v/>
      </c>
      <c r="B156" s="19" t="n"/>
      <c r="C156" s="20" t="n"/>
      <c r="D156" s="20" t="n"/>
      <c r="E156" s="21" t="n"/>
      <c r="F156" s="21" t="n"/>
      <c r="G156" s="23">
        <f>IF(E156="","",E156-N(F156))</f>
        <v/>
      </c>
      <c r="H156" s="20" t="n"/>
    </row>
    <row r="157">
      <c r="A157" s="18">
        <f>IF(B157="","",ROW()-5)</f>
        <v/>
      </c>
      <c r="B157" s="19" t="n"/>
      <c r="C157" s="20" t="n"/>
      <c r="D157" s="20" t="n"/>
      <c r="E157" s="21" t="n"/>
      <c r="F157" s="21" t="n"/>
      <c r="G157" s="23">
        <f>IF(E157="","",E157-N(F157))</f>
        <v/>
      </c>
      <c r="H157" s="20" t="n"/>
    </row>
    <row r="158">
      <c r="A158" s="18">
        <f>IF(B158="","",ROW()-5)</f>
        <v/>
      </c>
      <c r="B158" s="19" t="n"/>
      <c r="C158" s="20" t="n"/>
      <c r="D158" s="20" t="n"/>
      <c r="E158" s="21" t="n"/>
      <c r="F158" s="21" t="n"/>
      <c r="G158" s="23">
        <f>IF(E158="","",E158-N(F158))</f>
        <v/>
      </c>
      <c r="H158" s="20" t="n"/>
    </row>
    <row r="159">
      <c r="A159" s="18">
        <f>IF(B159="","",ROW()-5)</f>
        <v/>
      </c>
      <c r="B159" s="19" t="n"/>
      <c r="C159" s="20" t="n"/>
      <c r="D159" s="20" t="n"/>
      <c r="E159" s="21" t="n"/>
      <c r="F159" s="21" t="n"/>
      <c r="G159" s="23">
        <f>IF(E159="","",E159-N(F159))</f>
        <v/>
      </c>
      <c r="H159" s="20" t="n"/>
    </row>
    <row r="160">
      <c r="A160" s="18">
        <f>IF(B160="","",ROW()-5)</f>
        <v/>
      </c>
      <c r="B160" s="19" t="n"/>
      <c r="C160" s="20" t="n"/>
      <c r="D160" s="20" t="n"/>
      <c r="E160" s="21" t="n"/>
      <c r="F160" s="21" t="n"/>
      <c r="G160" s="23">
        <f>IF(E160="","",E160-N(F160))</f>
        <v/>
      </c>
      <c r="H160" s="20" t="n"/>
    </row>
    <row r="161">
      <c r="A161" s="18">
        <f>IF(B161="","",ROW()-5)</f>
        <v/>
      </c>
      <c r="B161" s="19" t="n"/>
      <c r="C161" s="20" t="n"/>
      <c r="D161" s="20" t="n"/>
      <c r="E161" s="21" t="n"/>
      <c r="F161" s="21" t="n"/>
      <c r="G161" s="23">
        <f>IF(E161="","",E161-N(F161))</f>
        <v/>
      </c>
      <c r="H161" s="20" t="n"/>
    </row>
    <row r="162">
      <c r="A162" s="18">
        <f>IF(B162="","",ROW()-5)</f>
        <v/>
      </c>
      <c r="B162" s="19" t="n"/>
      <c r="C162" s="20" t="n"/>
      <c r="D162" s="20" t="n"/>
      <c r="E162" s="21" t="n"/>
      <c r="F162" s="21" t="n"/>
      <c r="G162" s="23">
        <f>IF(E162="","",E162-N(F162))</f>
        <v/>
      </c>
      <c r="H162" s="20" t="n"/>
    </row>
    <row r="163">
      <c r="A163" s="18">
        <f>IF(B163="","",ROW()-5)</f>
        <v/>
      </c>
      <c r="B163" s="19" t="n"/>
      <c r="C163" s="20" t="n"/>
      <c r="D163" s="20" t="n"/>
      <c r="E163" s="21" t="n"/>
      <c r="F163" s="21" t="n"/>
      <c r="G163" s="23">
        <f>IF(E163="","",E163-N(F163))</f>
        <v/>
      </c>
      <c r="H163" s="20" t="n"/>
    </row>
    <row r="164">
      <c r="A164" s="18">
        <f>IF(B164="","",ROW()-5)</f>
        <v/>
      </c>
      <c r="B164" s="19" t="n"/>
      <c r="C164" s="20" t="n"/>
      <c r="D164" s="20" t="n"/>
      <c r="E164" s="21" t="n"/>
      <c r="F164" s="21" t="n"/>
      <c r="G164" s="23">
        <f>IF(E164="","",E164-N(F164))</f>
        <v/>
      </c>
      <c r="H164" s="20" t="n"/>
    </row>
    <row r="165">
      <c r="A165" s="18">
        <f>IF(B165="","",ROW()-5)</f>
        <v/>
      </c>
      <c r="B165" s="19" t="n"/>
      <c r="C165" s="20" t="n"/>
      <c r="D165" s="20" t="n"/>
      <c r="E165" s="21" t="n"/>
      <c r="F165" s="21" t="n"/>
      <c r="G165" s="23">
        <f>IF(E165="","",E165-N(F165))</f>
        <v/>
      </c>
      <c r="H165" s="20" t="n"/>
    </row>
    <row r="166">
      <c r="A166" s="18">
        <f>IF(B166="","",ROW()-5)</f>
        <v/>
      </c>
      <c r="B166" s="19" t="n"/>
      <c r="C166" s="20" t="n"/>
      <c r="D166" s="20" t="n"/>
      <c r="E166" s="21" t="n"/>
      <c r="F166" s="21" t="n"/>
      <c r="G166" s="23">
        <f>IF(E166="","",E166-N(F166))</f>
        <v/>
      </c>
      <c r="H166" s="20" t="n"/>
    </row>
    <row r="167">
      <c r="A167" s="18">
        <f>IF(B167="","",ROW()-5)</f>
        <v/>
      </c>
      <c r="B167" s="19" t="n"/>
      <c r="C167" s="20" t="n"/>
      <c r="D167" s="20" t="n"/>
      <c r="E167" s="21" t="n"/>
      <c r="F167" s="21" t="n"/>
      <c r="G167" s="23">
        <f>IF(E167="","",E167-N(F167))</f>
        <v/>
      </c>
      <c r="H167" s="20" t="n"/>
    </row>
    <row r="168">
      <c r="A168" s="18">
        <f>IF(B168="","",ROW()-5)</f>
        <v/>
      </c>
      <c r="B168" s="19" t="n"/>
      <c r="C168" s="20" t="n"/>
      <c r="D168" s="20" t="n"/>
      <c r="E168" s="21" t="n"/>
      <c r="F168" s="21" t="n"/>
      <c r="G168" s="23">
        <f>IF(E168="","",E168-N(F168))</f>
        <v/>
      </c>
      <c r="H168" s="20" t="n"/>
    </row>
    <row r="169">
      <c r="A169" s="18">
        <f>IF(B169="","",ROW()-5)</f>
        <v/>
      </c>
      <c r="B169" s="19" t="n"/>
      <c r="C169" s="20" t="n"/>
      <c r="D169" s="20" t="n"/>
      <c r="E169" s="21" t="n"/>
      <c r="F169" s="21" t="n"/>
      <c r="G169" s="23">
        <f>IF(E169="","",E169-N(F169))</f>
        <v/>
      </c>
      <c r="H169" s="20" t="n"/>
    </row>
    <row r="170">
      <c r="A170" s="18">
        <f>IF(B170="","",ROW()-5)</f>
        <v/>
      </c>
      <c r="B170" s="19" t="n"/>
      <c r="C170" s="20" t="n"/>
      <c r="D170" s="20" t="n"/>
      <c r="E170" s="21" t="n"/>
      <c r="F170" s="21" t="n"/>
      <c r="G170" s="23">
        <f>IF(E170="","",E170-N(F170))</f>
        <v/>
      </c>
      <c r="H170" s="20" t="n"/>
    </row>
    <row r="171">
      <c r="A171" s="18">
        <f>IF(B171="","",ROW()-5)</f>
        <v/>
      </c>
      <c r="B171" s="19" t="n"/>
      <c r="C171" s="20" t="n"/>
      <c r="D171" s="20" t="n"/>
      <c r="E171" s="21" t="n"/>
      <c r="F171" s="21" t="n"/>
      <c r="G171" s="23">
        <f>IF(E171="","",E171-N(F171))</f>
        <v/>
      </c>
      <c r="H171" s="20" t="n"/>
    </row>
    <row r="172">
      <c r="A172" s="18">
        <f>IF(B172="","",ROW()-5)</f>
        <v/>
      </c>
      <c r="B172" s="19" t="n"/>
      <c r="C172" s="20" t="n"/>
      <c r="D172" s="20" t="n"/>
      <c r="E172" s="21" t="n"/>
      <c r="F172" s="21" t="n"/>
      <c r="G172" s="23">
        <f>IF(E172="","",E172-N(F172))</f>
        <v/>
      </c>
      <c r="H172" s="20" t="n"/>
    </row>
    <row r="173">
      <c r="A173" s="18">
        <f>IF(B173="","",ROW()-5)</f>
        <v/>
      </c>
      <c r="B173" s="19" t="n"/>
      <c r="C173" s="20" t="n"/>
      <c r="D173" s="20" t="n"/>
      <c r="E173" s="21" t="n"/>
      <c r="F173" s="21" t="n"/>
      <c r="G173" s="23">
        <f>IF(E173="","",E173-N(F173))</f>
        <v/>
      </c>
      <c r="H173" s="20" t="n"/>
    </row>
    <row r="174">
      <c r="A174" s="18">
        <f>IF(B174="","",ROW()-5)</f>
        <v/>
      </c>
      <c r="B174" s="19" t="n"/>
      <c r="C174" s="20" t="n"/>
      <c r="D174" s="20" t="n"/>
      <c r="E174" s="21" t="n"/>
      <c r="F174" s="21" t="n"/>
      <c r="G174" s="23">
        <f>IF(E174="","",E174-N(F174))</f>
        <v/>
      </c>
      <c r="H174" s="20" t="n"/>
    </row>
    <row r="175">
      <c r="A175" s="18">
        <f>IF(B175="","",ROW()-5)</f>
        <v/>
      </c>
      <c r="B175" s="19" t="n"/>
      <c r="C175" s="20" t="n"/>
      <c r="D175" s="20" t="n"/>
      <c r="E175" s="21" t="n"/>
      <c r="F175" s="21" t="n"/>
      <c r="G175" s="23">
        <f>IF(E175="","",E175-N(F175))</f>
        <v/>
      </c>
      <c r="H175" s="20" t="n"/>
    </row>
    <row r="176">
      <c r="A176" s="18">
        <f>IF(B176="","",ROW()-5)</f>
        <v/>
      </c>
      <c r="B176" s="19" t="n"/>
      <c r="C176" s="20" t="n"/>
      <c r="D176" s="20" t="n"/>
      <c r="E176" s="21" t="n"/>
      <c r="F176" s="21" t="n"/>
      <c r="G176" s="23">
        <f>IF(E176="","",E176-N(F176))</f>
        <v/>
      </c>
      <c r="H176" s="20" t="n"/>
    </row>
    <row r="177">
      <c r="A177" s="18">
        <f>IF(B177="","",ROW()-5)</f>
        <v/>
      </c>
      <c r="B177" s="19" t="n"/>
      <c r="C177" s="20" t="n"/>
      <c r="D177" s="20" t="n"/>
      <c r="E177" s="21" t="n"/>
      <c r="F177" s="21" t="n"/>
      <c r="G177" s="23">
        <f>IF(E177="","",E177-N(F177))</f>
        <v/>
      </c>
      <c r="H177" s="20" t="n"/>
    </row>
    <row r="178">
      <c r="A178" s="18">
        <f>IF(B178="","",ROW()-5)</f>
        <v/>
      </c>
      <c r="B178" s="19" t="n"/>
      <c r="C178" s="20" t="n"/>
      <c r="D178" s="20" t="n"/>
      <c r="E178" s="21" t="n"/>
      <c r="F178" s="21" t="n"/>
      <c r="G178" s="23">
        <f>IF(E178="","",E178-N(F178))</f>
        <v/>
      </c>
      <c r="H178" s="20" t="n"/>
    </row>
    <row r="179">
      <c r="A179" s="18">
        <f>IF(B179="","",ROW()-5)</f>
        <v/>
      </c>
      <c r="B179" s="19" t="n"/>
      <c r="C179" s="20" t="n"/>
      <c r="D179" s="20" t="n"/>
      <c r="E179" s="21" t="n"/>
      <c r="F179" s="21" t="n"/>
      <c r="G179" s="23">
        <f>IF(E179="","",E179-N(F179))</f>
        <v/>
      </c>
      <c r="H179" s="20" t="n"/>
    </row>
    <row r="180">
      <c r="A180" s="18">
        <f>IF(B180="","",ROW()-5)</f>
        <v/>
      </c>
      <c r="B180" s="19" t="n"/>
      <c r="C180" s="20" t="n"/>
      <c r="D180" s="20" t="n"/>
      <c r="E180" s="21" t="n"/>
      <c r="F180" s="21" t="n"/>
      <c r="G180" s="23">
        <f>IF(E180="","",E180-N(F180))</f>
        <v/>
      </c>
      <c r="H180" s="20" t="n"/>
    </row>
    <row r="181">
      <c r="A181" s="18">
        <f>IF(B181="","",ROW()-5)</f>
        <v/>
      </c>
      <c r="B181" s="19" t="n"/>
      <c r="C181" s="20" t="n"/>
      <c r="D181" s="20" t="n"/>
      <c r="E181" s="21" t="n"/>
      <c r="F181" s="21" t="n"/>
      <c r="G181" s="23">
        <f>IF(E181="","",E181-N(F181))</f>
        <v/>
      </c>
      <c r="H181" s="20" t="n"/>
    </row>
    <row r="182">
      <c r="A182" s="18">
        <f>IF(B182="","",ROW()-5)</f>
        <v/>
      </c>
      <c r="B182" s="19" t="n"/>
      <c r="C182" s="20" t="n"/>
      <c r="D182" s="20" t="n"/>
      <c r="E182" s="21" t="n"/>
      <c r="F182" s="21" t="n"/>
      <c r="G182" s="23">
        <f>IF(E182="","",E182-N(F182))</f>
        <v/>
      </c>
      <c r="H182" s="20" t="n"/>
    </row>
    <row r="183">
      <c r="A183" s="18">
        <f>IF(B183="","",ROW()-5)</f>
        <v/>
      </c>
      <c r="B183" s="19" t="n"/>
      <c r="C183" s="20" t="n"/>
      <c r="D183" s="20" t="n"/>
      <c r="E183" s="21" t="n"/>
      <c r="F183" s="21" t="n"/>
      <c r="G183" s="23">
        <f>IF(E183="","",E183-N(F183))</f>
        <v/>
      </c>
      <c r="H183" s="20" t="n"/>
    </row>
    <row r="184">
      <c r="A184" s="18">
        <f>IF(B184="","",ROW()-5)</f>
        <v/>
      </c>
      <c r="B184" s="19" t="n"/>
      <c r="C184" s="20" t="n"/>
      <c r="D184" s="20" t="n"/>
      <c r="E184" s="21" t="n"/>
      <c r="F184" s="21" t="n"/>
      <c r="G184" s="23">
        <f>IF(E184="","",E184-N(F184))</f>
        <v/>
      </c>
      <c r="H184" s="20" t="n"/>
    </row>
    <row r="185">
      <c r="A185" s="18">
        <f>IF(B185="","",ROW()-5)</f>
        <v/>
      </c>
      <c r="B185" s="19" t="n"/>
      <c r="C185" s="20" t="n"/>
      <c r="D185" s="20" t="n"/>
      <c r="E185" s="21" t="n"/>
      <c r="F185" s="21" t="n"/>
      <c r="G185" s="23">
        <f>IF(E185="","",E185-N(F185))</f>
        <v/>
      </c>
      <c r="H185" s="20" t="n"/>
    </row>
    <row r="186">
      <c r="A186" s="18">
        <f>IF(B186="","",ROW()-5)</f>
        <v/>
      </c>
      <c r="B186" s="19" t="n"/>
      <c r="C186" s="20" t="n"/>
      <c r="D186" s="20" t="n"/>
      <c r="E186" s="21" t="n"/>
      <c r="F186" s="21" t="n"/>
      <c r="G186" s="23">
        <f>IF(E186="","",E186-N(F186))</f>
        <v/>
      </c>
      <c r="H186" s="20" t="n"/>
    </row>
    <row r="187">
      <c r="A187" s="18">
        <f>IF(B187="","",ROW()-5)</f>
        <v/>
      </c>
      <c r="B187" s="19" t="n"/>
      <c r="C187" s="20" t="n"/>
      <c r="D187" s="20" t="n"/>
      <c r="E187" s="21" t="n"/>
      <c r="F187" s="21" t="n"/>
      <c r="G187" s="23">
        <f>IF(E187="","",E187-N(F187))</f>
        <v/>
      </c>
      <c r="H187" s="20" t="n"/>
    </row>
    <row r="188">
      <c r="A188" s="18">
        <f>IF(B188="","",ROW()-5)</f>
        <v/>
      </c>
      <c r="B188" s="19" t="n"/>
      <c r="C188" s="20" t="n"/>
      <c r="D188" s="20" t="n"/>
      <c r="E188" s="21" t="n"/>
      <c r="F188" s="21" t="n"/>
      <c r="G188" s="23">
        <f>IF(E188="","",E188-N(F188))</f>
        <v/>
      </c>
      <c r="H188" s="20" t="n"/>
    </row>
    <row r="189">
      <c r="A189" s="18">
        <f>IF(B189="","",ROW()-5)</f>
        <v/>
      </c>
      <c r="B189" s="19" t="n"/>
      <c r="C189" s="20" t="n"/>
      <c r="D189" s="20" t="n"/>
      <c r="E189" s="21" t="n"/>
      <c r="F189" s="21" t="n"/>
      <c r="G189" s="23">
        <f>IF(E189="","",E189-N(F189))</f>
        <v/>
      </c>
      <c r="H189" s="20" t="n"/>
    </row>
    <row r="190">
      <c r="A190" s="18">
        <f>IF(B190="","",ROW()-5)</f>
        <v/>
      </c>
      <c r="B190" s="19" t="n"/>
      <c r="C190" s="20" t="n"/>
      <c r="D190" s="20" t="n"/>
      <c r="E190" s="21" t="n"/>
      <c r="F190" s="21" t="n"/>
      <c r="G190" s="23">
        <f>IF(E190="","",E190-N(F190))</f>
        <v/>
      </c>
      <c r="H190" s="20" t="n"/>
    </row>
    <row r="191">
      <c r="A191" s="18">
        <f>IF(B191="","",ROW()-5)</f>
        <v/>
      </c>
      <c r="B191" s="19" t="n"/>
      <c r="C191" s="20" t="n"/>
      <c r="D191" s="20" t="n"/>
      <c r="E191" s="21" t="n"/>
      <c r="F191" s="21" t="n"/>
      <c r="G191" s="23">
        <f>IF(E191="","",E191-N(F191))</f>
        <v/>
      </c>
      <c r="H191" s="20" t="n"/>
    </row>
    <row r="192">
      <c r="A192" s="18">
        <f>IF(B192="","",ROW()-5)</f>
        <v/>
      </c>
      <c r="B192" s="19" t="n"/>
      <c r="C192" s="20" t="n"/>
      <c r="D192" s="20" t="n"/>
      <c r="E192" s="21" t="n"/>
      <c r="F192" s="21" t="n"/>
      <c r="G192" s="23">
        <f>IF(E192="","",E192-N(F192))</f>
        <v/>
      </c>
      <c r="H192" s="20" t="n"/>
    </row>
    <row r="193">
      <c r="A193" s="18">
        <f>IF(B193="","",ROW()-5)</f>
        <v/>
      </c>
      <c r="B193" s="19" t="n"/>
      <c r="C193" s="20" t="n"/>
      <c r="D193" s="20" t="n"/>
      <c r="E193" s="21" t="n"/>
      <c r="F193" s="21" t="n"/>
      <c r="G193" s="23">
        <f>IF(E193="","",E193-N(F193))</f>
        <v/>
      </c>
      <c r="H193" s="20" t="n"/>
    </row>
    <row r="194">
      <c r="A194" s="18">
        <f>IF(B194="","",ROW()-5)</f>
        <v/>
      </c>
      <c r="B194" s="19" t="n"/>
      <c r="C194" s="20" t="n"/>
      <c r="D194" s="20" t="n"/>
      <c r="E194" s="21" t="n"/>
      <c r="F194" s="21" t="n"/>
      <c r="G194" s="23">
        <f>IF(E194="","",E194-N(F194))</f>
        <v/>
      </c>
      <c r="H194" s="20" t="n"/>
    </row>
    <row r="195">
      <c r="A195" s="18">
        <f>IF(B195="","",ROW()-5)</f>
        <v/>
      </c>
      <c r="B195" s="19" t="n"/>
      <c r="C195" s="20" t="n"/>
      <c r="D195" s="20" t="n"/>
      <c r="E195" s="21" t="n"/>
      <c r="F195" s="21" t="n"/>
      <c r="G195" s="23">
        <f>IF(E195="","",E195-N(F195))</f>
        <v/>
      </c>
      <c r="H195" s="20" t="n"/>
    </row>
    <row r="196">
      <c r="A196" s="18">
        <f>IF(B196="","",ROW()-5)</f>
        <v/>
      </c>
      <c r="B196" s="19" t="n"/>
      <c r="C196" s="20" t="n"/>
      <c r="D196" s="20" t="n"/>
      <c r="E196" s="21" t="n"/>
      <c r="F196" s="21" t="n"/>
      <c r="G196" s="23">
        <f>IF(E196="","",E196-N(F196))</f>
        <v/>
      </c>
      <c r="H196" s="20" t="n"/>
    </row>
    <row r="197">
      <c r="A197" s="18">
        <f>IF(B197="","",ROW()-5)</f>
        <v/>
      </c>
      <c r="B197" s="19" t="n"/>
      <c r="C197" s="20" t="n"/>
      <c r="D197" s="20" t="n"/>
      <c r="E197" s="21" t="n"/>
      <c r="F197" s="21" t="n"/>
      <c r="G197" s="23">
        <f>IF(E197="","",E197-N(F197))</f>
        <v/>
      </c>
      <c r="H197" s="20" t="n"/>
    </row>
    <row r="198">
      <c r="A198" s="18">
        <f>IF(B198="","",ROW()-5)</f>
        <v/>
      </c>
      <c r="B198" s="19" t="n"/>
      <c r="C198" s="20" t="n"/>
      <c r="D198" s="20" t="n"/>
      <c r="E198" s="21" t="n"/>
      <c r="F198" s="21" t="n"/>
      <c r="G198" s="23">
        <f>IF(E198="","",E198-N(F198))</f>
        <v/>
      </c>
      <c r="H198" s="20" t="n"/>
    </row>
    <row r="199">
      <c r="A199" s="18">
        <f>IF(B199="","",ROW()-5)</f>
        <v/>
      </c>
      <c r="B199" s="19" t="n"/>
      <c r="C199" s="20" t="n"/>
      <c r="D199" s="20" t="n"/>
      <c r="E199" s="21" t="n"/>
      <c r="F199" s="21" t="n"/>
      <c r="G199" s="23">
        <f>IF(E199="","",E199-N(F199))</f>
        <v/>
      </c>
      <c r="H199" s="20" t="n"/>
    </row>
    <row r="200">
      <c r="A200" s="18">
        <f>IF(B200="","",ROW()-5)</f>
        <v/>
      </c>
      <c r="B200" s="19" t="n"/>
      <c r="C200" s="20" t="n"/>
      <c r="D200" s="20" t="n"/>
      <c r="E200" s="21" t="n"/>
      <c r="F200" s="21" t="n"/>
      <c r="G200" s="23">
        <f>IF(E200="","",E200-N(F200))</f>
        <v/>
      </c>
      <c r="H200" s="20" t="n"/>
    </row>
    <row r="201">
      <c r="A201" s="18">
        <f>IF(B201="","",ROW()-5)</f>
        <v/>
      </c>
      <c r="B201" s="19" t="n"/>
      <c r="C201" s="20" t="n"/>
      <c r="D201" s="20" t="n"/>
      <c r="E201" s="21" t="n"/>
      <c r="F201" s="21" t="n"/>
      <c r="G201" s="23">
        <f>IF(E201="","",E201-N(F201))</f>
        <v/>
      </c>
      <c r="H201" s="20" t="n"/>
    </row>
    <row r="202">
      <c r="A202" s="18">
        <f>IF(B202="","",ROW()-5)</f>
        <v/>
      </c>
      <c r="B202" s="19" t="n"/>
      <c r="C202" s="20" t="n"/>
      <c r="D202" s="20" t="n"/>
      <c r="E202" s="21" t="n"/>
      <c r="F202" s="21" t="n"/>
      <c r="G202" s="23">
        <f>IF(E202="","",E202-N(F202))</f>
        <v/>
      </c>
      <c r="H202" s="20" t="n"/>
    </row>
    <row r="203">
      <c r="A203" s="18">
        <f>IF(B203="","",ROW()-5)</f>
        <v/>
      </c>
      <c r="B203" s="19" t="n"/>
      <c r="C203" s="20" t="n"/>
      <c r="D203" s="20" t="n"/>
      <c r="E203" s="21" t="n"/>
      <c r="F203" s="21" t="n"/>
      <c r="G203" s="23">
        <f>IF(E203="","",E203-N(F203))</f>
        <v/>
      </c>
      <c r="H203" s="20" t="n"/>
    </row>
    <row r="204">
      <c r="A204" s="18">
        <f>IF(B204="","",ROW()-5)</f>
        <v/>
      </c>
      <c r="B204" s="19" t="n"/>
      <c r="C204" s="20" t="n"/>
      <c r="D204" s="20" t="n"/>
      <c r="E204" s="21" t="n"/>
      <c r="F204" s="21" t="n"/>
      <c r="G204" s="23">
        <f>IF(E204="","",E204-N(F204))</f>
        <v/>
      </c>
      <c r="H204" s="20" t="n"/>
    </row>
    <row r="205">
      <c r="A205" s="18">
        <f>IF(B205="","",ROW()-5)</f>
        <v/>
      </c>
      <c r="B205" s="19" t="n"/>
      <c r="C205" s="20" t="n"/>
      <c r="D205" s="20" t="n"/>
      <c r="E205" s="21" t="n"/>
      <c r="F205" s="21" t="n"/>
      <c r="G205" s="23">
        <f>IF(E205="","",E205-N(F205))</f>
        <v/>
      </c>
      <c r="H205" s="20" t="n"/>
    </row>
    <row r="206">
      <c r="A206" s="18">
        <f>IF(B206="","",ROW()-5)</f>
        <v/>
      </c>
      <c r="B206" s="19" t="n"/>
      <c r="C206" s="20" t="n"/>
      <c r="D206" s="20" t="n"/>
      <c r="E206" s="21" t="n"/>
      <c r="F206" s="21" t="n"/>
      <c r="G206" s="23">
        <f>IF(E206="","",E206-N(F206))</f>
        <v/>
      </c>
      <c r="H206" s="20" t="n"/>
    </row>
    <row r="207">
      <c r="A207" s="18">
        <f>IF(B207="","",ROW()-5)</f>
        <v/>
      </c>
      <c r="B207" s="19" t="n"/>
      <c r="C207" s="20" t="n"/>
      <c r="D207" s="20" t="n"/>
      <c r="E207" s="21" t="n"/>
      <c r="F207" s="21" t="n"/>
      <c r="G207" s="23">
        <f>IF(E207="","",E207-N(F207))</f>
        <v/>
      </c>
      <c r="H207" s="20" t="n"/>
    </row>
    <row r="208">
      <c r="A208" s="18">
        <f>IF(B208="","",ROW()-5)</f>
        <v/>
      </c>
      <c r="B208" s="19" t="n"/>
      <c r="C208" s="20" t="n"/>
      <c r="D208" s="20" t="n"/>
      <c r="E208" s="21" t="n"/>
      <c r="F208" s="21" t="n"/>
      <c r="G208" s="23">
        <f>IF(E208="","",E208-N(F208))</f>
        <v/>
      </c>
      <c r="H208" s="20" t="n"/>
    </row>
    <row r="209">
      <c r="A209" s="18">
        <f>IF(B209="","",ROW()-5)</f>
        <v/>
      </c>
      <c r="B209" s="19" t="n"/>
      <c r="C209" s="20" t="n"/>
      <c r="D209" s="20" t="n"/>
      <c r="E209" s="21" t="n"/>
      <c r="F209" s="21" t="n"/>
      <c r="G209" s="23">
        <f>IF(E209="","",E209-N(F209))</f>
        <v/>
      </c>
      <c r="H209" s="20" t="n"/>
    </row>
    <row r="210">
      <c r="A210" s="18">
        <f>IF(B210="","",ROW()-5)</f>
        <v/>
      </c>
      <c r="B210" s="19" t="n"/>
      <c r="C210" s="20" t="n"/>
      <c r="D210" s="20" t="n"/>
      <c r="E210" s="21" t="n"/>
      <c r="F210" s="21" t="n"/>
      <c r="G210" s="23">
        <f>IF(E210="","",E210-N(F210))</f>
        <v/>
      </c>
      <c r="H210" s="20" t="n"/>
    </row>
    <row r="211">
      <c r="A211" s="18">
        <f>IF(B211="","",ROW()-5)</f>
        <v/>
      </c>
      <c r="B211" s="19" t="n"/>
      <c r="C211" s="20" t="n"/>
      <c r="D211" s="20" t="n"/>
      <c r="E211" s="21" t="n"/>
      <c r="F211" s="21" t="n"/>
      <c r="G211" s="23">
        <f>IF(E211="","",E211-N(F211))</f>
        <v/>
      </c>
      <c r="H211" s="20" t="n"/>
    </row>
    <row r="212">
      <c r="A212" s="18">
        <f>IF(B212="","",ROW()-5)</f>
        <v/>
      </c>
      <c r="B212" s="19" t="n"/>
      <c r="C212" s="20" t="n"/>
      <c r="D212" s="20" t="n"/>
      <c r="E212" s="21" t="n"/>
      <c r="F212" s="21" t="n"/>
      <c r="G212" s="23">
        <f>IF(E212="","",E212-N(F212))</f>
        <v/>
      </c>
      <c r="H212" s="20" t="n"/>
    </row>
    <row r="213">
      <c r="A213" s="18">
        <f>IF(B213="","",ROW()-5)</f>
        <v/>
      </c>
      <c r="B213" s="19" t="n"/>
      <c r="C213" s="20" t="n"/>
      <c r="D213" s="20" t="n"/>
      <c r="E213" s="21" t="n"/>
      <c r="F213" s="21" t="n"/>
      <c r="G213" s="23">
        <f>IF(E213="","",E213-N(F213))</f>
        <v/>
      </c>
      <c r="H213" s="20" t="n"/>
    </row>
    <row r="214">
      <c r="A214" s="18">
        <f>IF(B214="","",ROW()-5)</f>
        <v/>
      </c>
      <c r="B214" s="19" t="n"/>
      <c r="C214" s="20" t="n"/>
      <c r="D214" s="20" t="n"/>
      <c r="E214" s="21" t="n"/>
      <c r="F214" s="21" t="n"/>
      <c r="G214" s="23">
        <f>IF(E214="","",E214-N(F214))</f>
        <v/>
      </c>
      <c r="H214" s="20" t="n"/>
    </row>
    <row r="215">
      <c r="A215" s="18">
        <f>IF(B215="","",ROW()-5)</f>
        <v/>
      </c>
      <c r="B215" s="19" t="n"/>
      <c r="C215" s="20" t="n"/>
      <c r="D215" s="20" t="n"/>
      <c r="E215" s="21" t="n"/>
      <c r="F215" s="21" t="n"/>
      <c r="G215" s="23">
        <f>IF(E215="","",E215-N(F215))</f>
        <v/>
      </c>
      <c r="H215" s="20" t="n"/>
    </row>
    <row r="216">
      <c r="A216" s="18">
        <f>IF(B216="","",ROW()-5)</f>
        <v/>
      </c>
      <c r="B216" s="19" t="n"/>
      <c r="C216" s="20" t="n"/>
      <c r="D216" s="20" t="n"/>
      <c r="E216" s="21" t="n"/>
      <c r="F216" s="21" t="n"/>
      <c r="G216" s="23">
        <f>IF(E216="","",E216-N(F216))</f>
        <v/>
      </c>
      <c r="H216" s="20" t="n"/>
    </row>
    <row r="217">
      <c r="A217" s="18">
        <f>IF(B217="","",ROW()-5)</f>
        <v/>
      </c>
      <c r="B217" s="19" t="n"/>
      <c r="C217" s="20" t="n"/>
      <c r="D217" s="20" t="n"/>
      <c r="E217" s="21" t="n"/>
      <c r="F217" s="21" t="n"/>
      <c r="G217" s="23">
        <f>IF(E217="","",E217-N(F217))</f>
        <v/>
      </c>
      <c r="H217" s="20" t="n"/>
    </row>
    <row r="218">
      <c r="A218" s="18">
        <f>IF(B218="","",ROW()-5)</f>
        <v/>
      </c>
      <c r="B218" s="19" t="n"/>
      <c r="C218" s="20" t="n"/>
      <c r="D218" s="20" t="n"/>
      <c r="E218" s="21" t="n"/>
      <c r="F218" s="21" t="n"/>
      <c r="G218" s="23">
        <f>IF(E218="","",E218-N(F218))</f>
        <v/>
      </c>
      <c r="H218" s="20" t="n"/>
    </row>
    <row r="219">
      <c r="A219" s="18">
        <f>IF(B219="","",ROW()-5)</f>
        <v/>
      </c>
      <c r="B219" s="19" t="n"/>
      <c r="C219" s="20" t="n"/>
      <c r="D219" s="20" t="n"/>
      <c r="E219" s="21" t="n"/>
      <c r="F219" s="21" t="n"/>
      <c r="G219" s="23">
        <f>IF(E219="","",E219-N(F219))</f>
        <v/>
      </c>
      <c r="H219" s="20" t="n"/>
    </row>
    <row r="220">
      <c r="A220" s="18">
        <f>IF(B220="","",ROW()-5)</f>
        <v/>
      </c>
      <c r="B220" s="19" t="n"/>
      <c r="C220" s="20" t="n"/>
      <c r="D220" s="20" t="n"/>
      <c r="E220" s="21" t="n"/>
      <c r="F220" s="21" t="n"/>
      <c r="G220" s="23">
        <f>IF(E220="","",E220-N(F220))</f>
        <v/>
      </c>
      <c r="H220" s="20" t="n"/>
    </row>
    <row r="221">
      <c r="A221" s="18">
        <f>IF(B221="","",ROW()-5)</f>
        <v/>
      </c>
      <c r="B221" s="19" t="n"/>
      <c r="C221" s="20" t="n"/>
      <c r="D221" s="20" t="n"/>
      <c r="E221" s="21" t="n"/>
      <c r="F221" s="21" t="n"/>
      <c r="G221" s="23">
        <f>IF(E221="","",E221-N(F221))</f>
        <v/>
      </c>
      <c r="H221" s="20" t="n"/>
    </row>
    <row r="222">
      <c r="A222" s="18">
        <f>IF(B222="","",ROW()-5)</f>
        <v/>
      </c>
      <c r="B222" s="19" t="n"/>
      <c r="C222" s="20" t="n"/>
      <c r="D222" s="20" t="n"/>
      <c r="E222" s="21" t="n"/>
      <c r="F222" s="21" t="n"/>
      <c r="G222" s="23">
        <f>IF(E222="","",E222-N(F222))</f>
        <v/>
      </c>
      <c r="H222" s="20" t="n"/>
    </row>
    <row r="223">
      <c r="A223" s="18">
        <f>IF(B223="","",ROW()-5)</f>
        <v/>
      </c>
      <c r="B223" s="19" t="n"/>
      <c r="C223" s="20" t="n"/>
      <c r="D223" s="20" t="n"/>
      <c r="E223" s="21" t="n"/>
      <c r="F223" s="21" t="n"/>
      <c r="G223" s="23">
        <f>IF(E223="","",E223-N(F223))</f>
        <v/>
      </c>
      <c r="H223" s="20" t="n"/>
    </row>
    <row r="224">
      <c r="A224" s="18">
        <f>IF(B224="","",ROW()-5)</f>
        <v/>
      </c>
      <c r="B224" s="19" t="n"/>
      <c r="C224" s="20" t="n"/>
      <c r="D224" s="20" t="n"/>
      <c r="E224" s="21" t="n"/>
      <c r="F224" s="21" t="n"/>
      <c r="G224" s="23">
        <f>IF(E224="","",E224-N(F224))</f>
        <v/>
      </c>
      <c r="H224" s="20" t="n"/>
    </row>
    <row r="225">
      <c r="A225" s="18">
        <f>IF(B225="","",ROW()-5)</f>
        <v/>
      </c>
      <c r="B225" s="19" t="n"/>
      <c r="C225" s="20" t="n"/>
      <c r="D225" s="20" t="n"/>
      <c r="E225" s="21" t="n"/>
      <c r="F225" s="21" t="n"/>
      <c r="G225" s="23">
        <f>IF(E225="","",E225-N(F225))</f>
        <v/>
      </c>
      <c r="H225" s="20" t="n"/>
    </row>
    <row r="226">
      <c r="A226" s="18">
        <f>IF(B226="","",ROW()-5)</f>
        <v/>
      </c>
      <c r="B226" s="19" t="n"/>
      <c r="C226" s="20" t="n"/>
      <c r="D226" s="20" t="n"/>
      <c r="E226" s="21" t="n"/>
      <c r="F226" s="21" t="n"/>
      <c r="G226" s="23">
        <f>IF(E226="","",E226-N(F226))</f>
        <v/>
      </c>
      <c r="H226" s="20" t="n"/>
    </row>
    <row r="227">
      <c r="A227" s="18">
        <f>IF(B227="","",ROW()-5)</f>
        <v/>
      </c>
      <c r="B227" s="19" t="n"/>
      <c r="C227" s="20" t="n"/>
      <c r="D227" s="20" t="n"/>
      <c r="E227" s="21" t="n"/>
      <c r="F227" s="21" t="n"/>
      <c r="G227" s="23">
        <f>IF(E227="","",E227-N(F227))</f>
        <v/>
      </c>
      <c r="H227" s="20" t="n"/>
    </row>
    <row r="228">
      <c r="A228" s="18">
        <f>IF(B228="","",ROW()-5)</f>
        <v/>
      </c>
      <c r="B228" s="19" t="n"/>
      <c r="C228" s="20" t="n"/>
      <c r="D228" s="20" t="n"/>
      <c r="E228" s="21" t="n"/>
      <c r="F228" s="21" t="n"/>
      <c r="G228" s="23">
        <f>IF(E228="","",E228-N(F228))</f>
        <v/>
      </c>
      <c r="H228" s="20" t="n"/>
    </row>
    <row r="229">
      <c r="A229" s="18">
        <f>IF(B229="","",ROW()-5)</f>
        <v/>
      </c>
      <c r="B229" s="19" t="n"/>
      <c r="C229" s="20" t="n"/>
      <c r="D229" s="20" t="n"/>
      <c r="E229" s="21" t="n"/>
      <c r="F229" s="21" t="n"/>
      <c r="G229" s="23">
        <f>IF(E229="","",E229-N(F229))</f>
        <v/>
      </c>
      <c r="H229" s="20" t="n"/>
    </row>
    <row r="230">
      <c r="A230" s="18">
        <f>IF(B230="","",ROW()-5)</f>
        <v/>
      </c>
      <c r="B230" s="19" t="n"/>
      <c r="C230" s="20" t="n"/>
      <c r="D230" s="20" t="n"/>
      <c r="E230" s="21" t="n"/>
      <c r="F230" s="21" t="n"/>
      <c r="G230" s="23">
        <f>IF(E230="","",E230-N(F230))</f>
        <v/>
      </c>
      <c r="H230" s="20" t="n"/>
    </row>
    <row r="231">
      <c r="A231" s="18">
        <f>IF(B231="","",ROW()-5)</f>
        <v/>
      </c>
      <c r="B231" s="19" t="n"/>
      <c r="C231" s="20" t="n"/>
      <c r="D231" s="20" t="n"/>
      <c r="E231" s="21" t="n"/>
      <c r="F231" s="21" t="n"/>
      <c r="G231" s="23">
        <f>IF(E231="","",E231-N(F231))</f>
        <v/>
      </c>
      <c r="H231" s="20" t="n"/>
    </row>
    <row r="232">
      <c r="A232" s="18">
        <f>IF(B232="","",ROW()-5)</f>
        <v/>
      </c>
      <c r="B232" s="19" t="n"/>
      <c r="C232" s="20" t="n"/>
      <c r="D232" s="20" t="n"/>
      <c r="E232" s="21" t="n"/>
      <c r="F232" s="21" t="n"/>
      <c r="G232" s="23">
        <f>IF(E232="","",E232-N(F232))</f>
        <v/>
      </c>
      <c r="H232" s="20" t="n"/>
    </row>
    <row r="233">
      <c r="A233" s="18">
        <f>IF(B233="","",ROW()-5)</f>
        <v/>
      </c>
      <c r="B233" s="19" t="n"/>
      <c r="C233" s="20" t="n"/>
      <c r="D233" s="20" t="n"/>
      <c r="E233" s="21" t="n"/>
      <c r="F233" s="21" t="n"/>
      <c r="G233" s="23">
        <f>IF(E233="","",E233-N(F233))</f>
        <v/>
      </c>
      <c r="H233" s="20" t="n"/>
    </row>
    <row r="234">
      <c r="A234" s="18">
        <f>IF(B234="","",ROW()-5)</f>
        <v/>
      </c>
      <c r="B234" s="19" t="n"/>
      <c r="C234" s="20" t="n"/>
      <c r="D234" s="20" t="n"/>
      <c r="E234" s="21" t="n"/>
      <c r="F234" s="21" t="n"/>
      <c r="G234" s="23">
        <f>IF(E234="","",E234-N(F234))</f>
        <v/>
      </c>
      <c r="H234" s="20" t="n"/>
    </row>
    <row r="235">
      <c r="A235" s="18">
        <f>IF(B235="","",ROW()-5)</f>
        <v/>
      </c>
      <c r="B235" s="19" t="n"/>
      <c r="C235" s="20" t="n"/>
      <c r="D235" s="20" t="n"/>
      <c r="E235" s="21" t="n"/>
      <c r="F235" s="21" t="n"/>
      <c r="G235" s="23">
        <f>IF(E235="","",E235-N(F235))</f>
        <v/>
      </c>
      <c r="H235" s="20" t="n"/>
    </row>
    <row r="236">
      <c r="A236" s="18">
        <f>IF(B236="","",ROW()-5)</f>
        <v/>
      </c>
      <c r="B236" s="19" t="n"/>
      <c r="C236" s="20" t="n"/>
      <c r="D236" s="20" t="n"/>
      <c r="E236" s="21" t="n"/>
      <c r="F236" s="21" t="n"/>
      <c r="G236" s="23">
        <f>IF(E236="","",E236-N(F236))</f>
        <v/>
      </c>
      <c r="H236" s="20" t="n"/>
    </row>
    <row r="237">
      <c r="A237" s="18">
        <f>IF(B237="","",ROW()-5)</f>
        <v/>
      </c>
      <c r="B237" s="19" t="n"/>
      <c r="C237" s="20" t="n"/>
      <c r="D237" s="20" t="n"/>
      <c r="E237" s="21" t="n"/>
      <c r="F237" s="21" t="n"/>
      <c r="G237" s="23">
        <f>IF(E237="","",E237-N(F237))</f>
        <v/>
      </c>
      <c r="H237" s="20" t="n"/>
    </row>
    <row r="238">
      <c r="A238" s="18">
        <f>IF(B238="","",ROW()-5)</f>
        <v/>
      </c>
      <c r="B238" s="19" t="n"/>
      <c r="C238" s="20" t="n"/>
      <c r="D238" s="20" t="n"/>
      <c r="E238" s="21" t="n"/>
      <c r="F238" s="21" t="n"/>
      <c r="G238" s="23">
        <f>IF(E238="","",E238-N(F238))</f>
        <v/>
      </c>
      <c r="H238" s="20" t="n"/>
    </row>
    <row r="239">
      <c r="A239" s="18">
        <f>IF(B239="","",ROW()-5)</f>
        <v/>
      </c>
      <c r="B239" s="19" t="n"/>
      <c r="C239" s="20" t="n"/>
      <c r="D239" s="20" t="n"/>
      <c r="E239" s="21" t="n"/>
      <c r="F239" s="21" t="n"/>
      <c r="G239" s="23">
        <f>IF(E239="","",E239-N(F239))</f>
        <v/>
      </c>
      <c r="H239" s="20" t="n"/>
    </row>
    <row r="240">
      <c r="A240" s="18">
        <f>IF(B240="","",ROW()-5)</f>
        <v/>
      </c>
      <c r="B240" s="19" t="n"/>
      <c r="C240" s="20" t="n"/>
      <c r="D240" s="20" t="n"/>
      <c r="E240" s="21" t="n"/>
      <c r="F240" s="21" t="n"/>
      <c r="G240" s="23">
        <f>IF(E240="","",E240-N(F240))</f>
        <v/>
      </c>
      <c r="H240" s="20" t="n"/>
    </row>
    <row r="241">
      <c r="A241" s="18">
        <f>IF(B241="","",ROW()-5)</f>
        <v/>
      </c>
      <c r="B241" s="19" t="n"/>
      <c r="C241" s="20" t="n"/>
      <c r="D241" s="20" t="n"/>
      <c r="E241" s="21" t="n"/>
      <c r="F241" s="21" t="n"/>
      <c r="G241" s="23">
        <f>IF(E241="","",E241-N(F241))</f>
        <v/>
      </c>
      <c r="H241" s="20" t="n"/>
    </row>
    <row r="242">
      <c r="A242" s="18">
        <f>IF(B242="","",ROW()-5)</f>
        <v/>
      </c>
      <c r="B242" s="19" t="n"/>
      <c r="C242" s="20" t="n"/>
      <c r="D242" s="20" t="n"/>
      <c r="E242" s="21" t="n"/>
      <c r="F242" s="21" t="n"/>
      <c r="G242" s="23">
        <f>IF(E242="","",E242-N(F242))</f>
        <v/>
      </c>
      <c r="H242" s="20" t="n"/>
    </row>
    <row r="243">
      <c r="A243" s="18">
        <f>IF(B243="","",ROW()-5)</f>
        <v/>
      </c>
      <c r="B243" s="19" t="n"/>
      <c r="C243" s="20" t="n"/>
      <c r="D243" s="20" t="n"/>
      <c r="E243" s="21" t="n"/>
      <c r="F243" s="21" t="n"/>
      <c r="G243" s="23">
        <f>IF(E243="","",E243-N(F243))</f>
        <v/>
      </c>
      <c r="H243" s="20" t="n"/>
    </row>
    <row r="244">
      <c r="A244" s="18">
        <f>IF(B244="","",ROW()-5)</f>
        <v/>
      </c>
      <c r="B244" s="19" t="n"/>
      <c r="C244" s="20" t="n"/>
      <c r="D244" s="20" t="n"/>
      <c r="E244" s="21" t="n"/>
      <c r="F244" s="21" t="n"/>
      <c r="G244" s="23">
        <f>IF(E244="","",E244-N(F244))</f>
        <v/>
      </c>
      <c r="H244" s="20" t="n"/>
    </row>
    <row r="245">
      <c r="A245" s="18">
        <f>IF(B245="","",ROW()-5)</f>
        <v/>
      </c>
      <c r="B245" s="19" t="n"/>
      <c r="C245" s="20" t="n"/>
      <c r="D245" s="20" t="n"/>
      <c r="E245" s="21" t="n"/>
      <c r="F245" s="21" t="n"/>
      <c r="G245" s="23">
        <f>IF(E245="","",E245-N(F245))</f>
        <v/>
      </c>
      <c r="H245" s="20" t="n"/>
    </row>
    <row r="246">
      <c r="A246" s="18">
        <f>IF(B246="","",ROW()-5)</f>
        <v/>
      </c>
      <c r="B246" s="19" t="n"/>
      <c r="C246" s="20" t="n"/>
      <c r="D246" s="20" t="n"/>
      <c r="E246" s="21" t="n"/>
      <c r="F246" s="21" t="n"/>
      <c r="G246" s="23">
        <f>IF(E246="","",E246-N(F246))</f>
        <v/>
      </c>
      <c r="H246" s="20" t="n"/>
    </row>
    <row r="247">
      <c r="A247" s="18">
        <f>IF(B247="","",ROW()-5)</f>
        <v/>
      </c>
      <c r="B247" s="19" t="n"/>
      <c r="C247" s="20" t="n"/>
      <c r="D247" s="20" t="n"/>
      <c r="E247" s="21" t="n"/>
      <c r="F247" s="21" t="n"/>
      <c r="G247" s="23">
        <f>IF(E247="","",E247-N(F247))</f>
        <v/>
      </c>
      <c r="H247" s="20" t="n"/>
    </row>
    <row r="248">
      <c r="A248" s="18">
        <f>IF(B248="","",ROW()-5)</f>
        <v/>
      </c>
      <c r="B248" s="19" t="n"/>
      <c r="C248" s="20" t="n"/>
      <c r="D248" s="20" t="n"/>
      <c r="E248" s="21" t="n"/>
      <c r="F248" s="21" t="n"/>
      <c r="G248" s="23">
        <f>IF(E248="","",E248-N(F248))</f>
        <v/>
      </c>
      <c r="H248" s="20" t="n"/>
    </row>
    <row r="249">
      <c r="A249" s="18">
        <f>IF(B249="","",ROW()-5)</f>
        <v/>
      </c>
      <c r="B249" s="19" t="n"/>
      <c r="C249" s="20" t="n"/>
      <c r="D249" s="20" t="n"/>
      <c r="E249" s="21" t="n"/>
      <c r="F249" s="21" t="n"/>
      <c r="G249" s="23">
        <f>IF(E249="","",E249-N(F249))</f>
        <v/>
      </c>
      <c r="H249" s="20" t="n"/>
    </row>
    <row r="250">
      <c r="A250" s="18">
        <f>IF(B250="","",ROW()-5)</f>
        <v/>
      </c>
      <c r="B250" s="19" t="n"/>
      <c r="C250" s="20" t="n"/>
      <c r="D250" s="20" t="n"/>
      <c r="E250" s="21" t="n"/>
      <c r="F250" s="21" t="n"/>
      <c r="G250" s="23">
        <f>IF(E250="","",E250-N(F250))</f>
        <v/>
      </c>
      <c r="H250" s="20" t="n"/>
    </row>
    <row r="251">
      <c r="A251" s="18">
        <f>IF(B251="","",ROW()-5)</f>
        <v/>
      </c>
      <c r="B251" s="19" t="n"/>
      <c r="C251" s="20" t="n"/>
      <c r="D251" s="20" t="n"/>
      <c r="E251" s="21" t="n"/>
      <c r="F251" s="21" t="n"/>
      <c r="G251" s="23">
        <f>IF(E251="","",E251-N(F251))</f>
        <v/>
      </c>
      <c r="H251" s="20" t="n"/>
    </row>
    <row r="252">
      <c r="A252" s="18">
        <f>IF(B252="","",ROW()-5)</f>
        <v/>
      </c>
      <c r="B252" s="19" t="n"/>
      <c r="C252" s="20" t="n"/>
      <c r="D252" s="20" t="n"/>
      <c r="E252" s="21" t="n"/>
      <c r="F252" s="21" t="n"/>
      <c r="G252" s="23">
        <f>IF(E252="","",E252-N(F252))</f>
        <v/>
      </c>
      <c r="H252" s="20" t="n"/>
    </row>
    <row r="253">
      <c r="A253" s="18">
        <f>IF(B253="","",ROW()-5)</f>
        <v/>
      </c>
      <c r="B253" s="19" t="n"/>
      <c r="C253" s="20" t="n"/>
      <c r="D253" s="20" t="n"/>
      <c r="E253" s="21" t="n"/>
      <c r="F253" s="21" t="n"/>
      <c r="G253" s="23">
        <f>IF(E253="","",E253-N(F253))</f>
        <v/>
      </c>
      <c r="H253" s="20" t="n"/>
    </row>
    <row r="254">
      <c r="A254" s="18">
        <f>IF(B254="","",ROW()-5)</f>
        <v/>
      </c>
      <c r="B254" s="19" t="n"/>
      <c r="C254" s="20" t="n"/>
      <c r="D254" s="20" t="n"/>
      <c r="E254" s="21" t="n"/>
      <c r="F254" s="21" t="n"/>
      <c r="G254" s="23">
        <f>IF(E254="","",E254-N(F254))</f>
        <v/>
      </c>
      <c r="H254" s="20" t="n"/>
    </row>
    <row r="255">
      <c r="A255" s="18">
        <f>IF(B255="","",ROW()-5)</f>
        <v/>
      </c>
      <c r="B255" s="19" t="n"/>
      <c r="C255" s="20" t="n"/>
      <c r="D255" s="20" t="n"/>
      <c r="E255" s="21" t="n"/>
      <c r="F255" s="21" t="n"/>
      <c r="G255" s="23">
        <f>IF(E255="","",E255-N(F255))</f>
        <v/>
      </c>
      <c r="H255" s="20" t="n"/>
    </row>
    <row r="256">
      <c r="A256" s="18">
        <f>IF(B256="","",ROW()-5)</f>
        <v/>
      </c>
      <c r="B256" s="19" t="n"/>
      <c r="C256" s="20" t="n"/>
      <c r="D256" s="20" t="n"/>
      <c r="E256" s="21" t="n"/>
      <c r="F256" s="21" t="n"/>
      <c r="G256" s="23">
        <f>IF(E256="","",E256-N(F256))</f>
        <v/>
      </c>
      <c r="H256" s="20" t="n"/>
    </row>
    <row r="257">
      <c r="A257" s="18">
        <f>IF(B257="","",ROW()-5)</f>
        <v/>
      </c>
      <c r="B257" s="19" t="n"/>
      <c r="C257" s="20" t="n"/>
      <c r="D257" s="20" t="n"/>
      <c r="E257" s="21" t="n"/>
      <c r="F257" s="21" t="n"/>
      <c r="G257" s="23">
        <f>IF(E257="","",E257-N(F257))</f>
        <v/>
      </c>
      <c r="H257" s="20" t="n"/>
    </row>
    <row r="258">
      <c r="A258" s="18">
        <f>IF(B258="","",ROW()-5)</f>
        <v/>
      </c>
      <c r="B258" s="19" t="n"/>
      <c r="C258" s="20" t="n"/>
      <c r="D258" s="20" t="n"/>
      <c r="E258" s="21" t="n"/>
      <c r="F258" s="21" t="n"/>
      <c r="G258" s="23">
        <f>IF(E258="","",E258-N(F258))</f>
        <v/>
      </c>
      <c r="H258" s="20" t="n"/>
    </row>
    <row r="259">
      <c r="A259" s="18">
        <f>IF(B259="","",ROW()-5)</f>
        <v/>
      </c>
      <c r="B259" s="19" t="n"/>
      <c r="C259" s="20" t="n"/>
      <c r="D259" s="20" t="n"/>
      <c r="E259" s="21" t="n"/>
      <c r="F259" s="21" t="n"/>
      <c r="G259" s="23">
        <f>IF(E259="","",E259-N(F259))</f>
        <v/>
      </c>
      <c r="H259" s="20" t="n"/>
    </row>
    <row r="260">
      <c r="A260" s="18">
        <f>IF(B260="","",ROW()-5)</f>
        <v/>
      </c>
      <c r="B260" s="19" t="n"/>
      <c r="C260" s="20" t="n"/>
      <c r="D260" s="20" t="n"/>
      <c r="E260" s="21" t="n"/>
      <c r="F260" s="21" t="n"/>
      <c r="G260" s="23">
        <f>IF(E260="","",E260-N(F260))</f>
        <v/>
      </c>
      <c r="H260" s="20" t="n"/>
    </row>
    <row r="261">
      <c r="A261" s="18">
        <f>IF(B261="","",ROW()-5)</f>
        <v/>
      </c>
      <c r="B261" s="19" t="n"/>
      <c r="C261" s="20" t="n"/>
      <c r="D261" s="20" t="n"/>
      <c r="E261" s="21" t="n"/>
      <c r="F261" s="21" t="n"/>
      <c r="G261" s="23">
        <f>IF(E261="","",E261-N(F261))</f>
        <v/>
      </c>
      <c r="H261" s="20" t="n"/>
    </row>
    <row r="262">
      <c r="A262" s="18">
        <f>IF(B262="","",ROW()-5)</f>
        <v/>
      </c>
      <c r="B262" s="19" t="n"/>
      <c r="C262" s="20" t="n"/>
      <c r="D262" s="20" t="n"/>
      <c r="E262" s="21" t="n"/>
      <c r="F262" s="21" t="n"/>
      <c r="G262" s="23">
        <f>IF(E262="","",E262-N(F262))</f>
        <v/>
      </c>
      <c r="H262" s="20" t="n"/>
    </row>
    <row r="263">
      <c r="A263" s="18">
        <f>IF(B263="","",ROW()-5)</f>
        <v/>
      </c>
      <c r="B263" s="19" t="n"/>
      <c r="C263" s="20" t="n"/>
      <c r="D263" s="20" t="n"/>
      <c r="E263" s="21" t="n"/>
      <c r="F263" s="21" t="n"/>
      <c r="G263" s="23">
        <f>IF(E263="","",E263-N(F263))</f>
        <v/>
      </c>
      <c r="H263" s="20" t="n"/>
    </row>
    <row r="264">
      <c r="A264" s="18">
        <f>IF(B264="","",ROW()-5)</f>
        <v/>
      </c>
      <c r="B264" s="19" t="n"/>
      <c r="C264" s="20" t="n"/>
      <c r="D264" s="20" t="n"/>
      <c r="E264" s="21" t="n"/>
      <c r="F264" s="21" t="n"/>
      <c r="G264" s="23">
        <f>IF(E264="","",E264-N(F264))</f>
        <v/>
      </c>
      <c r="H264" s="20" t="n"/>
    </row>
    <row r="265">
      <c r="A265" s="18">
        <f>IF(B265="","",ROW()-5)</f>
        <v/>
      </c>
      <c r="B265" s="19" t="n"/>
      <c r="C265" s="20" t="n"/>
      <c r="D265" s="20" t="n"/>
      <c r="E265" s="21" t="n"/>
      <c r="F265" s="21" t="n"/>
      <c r="G265" s="23">
        <f>IF(E265="","",E265-N(F265))</f>
        <v/>
      </c>
      <c r="H265" s="20" t="n"/>
    </row>
    <row r="266">
      <c r="A266" s="18">
        <f>IF(B266="","",ROW()-5)</f>
        <v/>
      </c>
      <c r="B266" s="19" t="n"/>
      <c r="C266" s="20" t="n"/>
      <c r="D266" s="20" t="n"/>
      <c r="E266" s="21" t="n"/>
      <c r="F266" s="21" t="n"/>
      <c r="G266" s="23">
        <f>IF(E266="","",E266-N(F266))</f>
        <v/>
      </c>
      <c r="H266" s="20" t="n"/>
    </row>
    <row r="267">
      <c r="A267" s="18">
        <f>IF(B267="","",ROW()-5)</f>
        <v/>
      </c>
      <c r="B267" s="19" t="n"/>
      <c r="C267" s="20" t="n"/>
      <c r="D267" s="20" t="n"/>
      <c r="E267" s="21" t="n"/>
      <c r="F267" s="21" t="n"/>
      <c r="G267" s="23">
        <f>IF(E267="","",E267-N(F267))</f>
        <v/>
      </c>
      <c r="H267" s="20" t="n"/>
    </row>
    <row r="268">
      <c r="A268" s="18">
        <f>IF(B268="","",ROW()-5)</f>
        <v/>
      </c>
      <c r="B268" s="19" t="n"/>
      <c r="C268" s="20" t="n"/>
      <c r="D268" s="20" t="n"/>
      <c r="E268" s="21" t="n"/>
      <c r="F268" s="21" t="n"/>
      <c r="G268" s="23">
        <f>IF(E268="","",E268-N(F268))</f>
        <v/>
      </c>
      <c r="H268" s="20" t="n"/>
    </row>
    <row r="269">
      <c r="A269" s="18">
        <f>IF(B269="","",ROW()-5)</f>
        <v/>
      </c>
      <c r="B269" s="19" t="n"/>
      <c r="C269" s="20" t="n"/>
      <c r="D269" s="20" t="n"/>
      <c r="E269" s="21" t="n"/>
      <c r="F269" s="21" t="n"/>
      <c r="G269" s="23">
        <f>IF(E269="","",E269-N(F269))</f>
        <v/>
      </c>
      <c r="H269" s="20" t="n"/>
    </row>
    <row r="270">
      <c r="A270" s="18">
        <f>IF(B270="","",ROW()-5)</f>
        <v/>
      </c>
      <c r="B270" s="19" t="n"/>
      <c r="C270" s="20" t="n"/>
      <c r="D270" s="20" t="n"/>
      <c r="E270" s="21" t="n"/>
      <c r="F270" s="21" t="n"/>
      <c r="G270" s="23">
        <f>IF(E270="","",E270-N(F270))</f>
        <v/>
      </c>
      <c r="H270" s="20" t="n"/>
    </row>
    <row r="271">
      <c r="A271" s="18">
        <f>IF(B271="","",ROW()-5)</f>
        <v/>
      </c>
      <c r="B271" s="19" t="n"/>
      <c r="C271" s="20" t="n"/>
      <c r="D271" s="20" t="n"/>
      <c r="E271" s="21" t="n"/>
      <c r="F271" s="21" t="n"/>
      <c r="G271" s="23">
        <f>IF(E271="","",E271-N(F271))</f>
        <v/>
      </c>
      <c r="H271" s="20" t="n"/>
    </row>
    <row r="272">
      <c r="A272" s="18">
        <f>IF(B272="","",ROW()-5)</f>
        <v/>
      </c>
      <c r="B272" s="19" t="n"/>
      <c r="C272" s="20" t="n"/>
      <c r="D272" s="20" t="n"/>
      <c r="E272" s="21" t="n"/>
      <c r="F272" s="21" t="n"/>
      <c r="G272" s="23">
        <f>IF(E272="","",E272-N(F272))</f>
        <v/>
      </c>
      <c r="H272" s="20" t="n"/>
    </row>
    <row r="273">
      <c r="A273" s="18">
        <f>IF(B273="","",ROW()-5)</f>
        <v/>
      </c>
      <c r="B273" s="19" t="n"/>
      <c r="C273" s="20" t="n"/>
      <c r="D273" s="20" t="n"/>
      <c r="E273" s="21" t="n"/>
      <c r="F273" s="21" t="n"/>
      <c r="G273" s="23">
        <f>IF(E273="","",E273-N(F273))</f>
        <v/>
      </c>
      <c r="H273" s="20" t="n"/>
    </row>
    <row r="274">
      <c r="A274" s="18">
        <f>IF(B274="","",ROW()-5)</f>
        <v/>
      </c>
      <c r="B274" s="19" t="n"/>
      <c r="C274" s="20" t="n"/>
      <c r="D274" s="20" t="n"/>
      <c r="E274" s="21" t="n"/>
      <c r="F274" s="21" t="n"/>
      <c r="G274" s="23">
        <f>IF(E274="","",E274-N(F274))</f>
        <v/>
      </c>
      <c r="H274" s="20" t="n"/>
    </row>
    <row r="275">
      <c r="A275" s="18">
        <f>IF(B275="","",ROW()-5)</f>
        <v/>
      </c>
      <c r="B275" s="19" t="n"/>
      <c r="C275" s="20" t="n"/>
      <c r="D275" s="20" t="n"/>
      <c r="E275" s="21" t="n"/>
      <c r="F275" s="21" t="n"/>
      <c r="G275" s="23">
        <f>IF(E275="","",E275-N(F275))</f>
        <v/>
      </c>
      <c r="H275" s="20" t="n"/>
    </row>
    <row r="276">
      <c r="A276" s="18">
        <f>IF(B276="","",ROW()-5)</f>
        <v/>
      </c>
      <c r="B276" s="19" t="n"/>
      <c r="C276" s="20" t="n"/>
      <c r="D276" s="20" t="n"/>
      <c r="E276" s="21" t="n"/>
      <c r="F276" s="21" t="n"/>
      <c r="G276" s="23">
        <f>IF(E276="","",E276-N(F276))</f>
        <v/>
      </c>
      <c r="H276" s="20" t="n"/>
    </row>
    <row r="277">
      <c r="A277" s="18">
        <f>IF(B277="","",ROW()-5)</f>
        <v/>
      </c>
      <c r="B277" s="19" t="n"/>
      <c r="C277" s="20" t="n"/>
      <c r="D277" s="20" t="n"/>
      <c r="E277" s="21" t="n"/>
      <c r="F277" s="21" t="n"/>
      <c r="G277" s="23">
        <f>IF(E277="","",E277-N(F277))</f>
        <v/>
      </c>
      <c r="H277" s="20" t="n"/>
    </row>
    <row r="278">
      <c r="A278" s="18">
        <f>IF(B278="","",ROW()-5)</f>
        <v/>
      </c>
      <c r="B278" s="19" t="n"/>
      <c r="C278" s="20" t="n"/>
      <c r="D278" s="20" t="n"/>
      <c r="E278" s="21" t="n"/>
      <c r="F278" s="21" t="n"/>
      <c r="G278" s="23">
        <f>IF(E278="","",E278-N(F278))</f>
        <v/>
      </c>
      <c r="H278" s="20" t="n"/>
    </row>
    <row r="279">
      <c r="A279" s="18">
        <f>IF(B279="","",ROW()-5)</f>
        <v/>
      </c>
      <c r="B279" s="19" t="n"/>
      <c r="C279" s="20" t="n"/>
      <c r="D279" s="20" t="n"/>
      <c r="E279" s="21" t="n"/>
      <c r="F279" s="21" t="n"/>
      <c r="G279" s="23">
        <f>IF(E279="","",E279-N(F279))</f>
        <v/>
      </c>
      <c r="H279" s="20" t="n"/>
    </row>
    <row r="280">
      <c r="A280" s="18">
        <f>IF(B280="","",ROW()-5)</f>
        <v/>
      </c>
      <c r="B280" s="19" t="n"/>
      <c r="C280" s="20" t="n"/>
      <c r="D280" s="20" t="n"/>
      <c r="E280" s="21" t="n"/>
      <c r="F280" s="21" t="n"/>
      <c r="G280" s="23">
        <f>IF(E280="","",E280-N(F280))</f>
        <v/>
      </c>
      <c r="H280" s="20" t="n"/>
    </row>
    <row r="281">
      <c r="A281" s="18">
        <f>IF(B281="","",ROW()-5)</f>
        <v/>
      </c>
      <c r="B281" s="19" t="n"/>
      <c r="C281" s="20" t="n"/>
      <c r="D281" s="20" t="n"/>
      <c r="E281" s="21" t="n"/>
      <c r="F281" s="21" t="n"/>
      <c r="G281" s="23">
        <f>IF(E281="","",E281-N(F281))</f>
        <v/>
      </c>
      <c r="H281" s="20" t="n"/>
    </row>
    <row r="282">
      <c r="A282" s="18">
        <f>IF(B282="","",ROW()-5)</f>
        <v/>
      </c>
      <c r="B282" s="19" t="n"/>
      <c r="C282" s="20" t="n"/>
      <c r="D282" s="20" t="n"/>
      <c r="E282" s="21" t="n"/>
      <c r="F282" s="21" t="n"/>
      <c r="G282" s="23">
        <f>IF(E282="","",E282-N(F282))</f>
        <v/>
      </c>
      <c r="H282" s="20" t="n"/>
    </row>
    <row r="283">
      <c r="A283" s="18">
        <f>IF(B283="","",ROW()-5)</f>
        <v/>
      </c>
      <c r="B283" s="19" t="n"/>
      <c r="C283" s="20" t="n"/>
      <c r="D283" s="20" t="n"/>
      <c r="E283" s="21" t="n"/>
      <c r="F283" s="21" t="n"/>
      <c r="G283" s="23">
        <f>IF(E283="","",E283-N(F283))</f>
        <v/>
      </c>
      <c r="H283" s="20" t="n"/>
    </row>
    <row r="284">
      <c r="A284" s="18">
        <f>IF(B284="","",ROW()-5)</f>
        <v/>
      </c>
      <c r="B284" s="19" t="n"/>
      <c r="C284" s="20" t="n"/>
      <c r="D284" s="20" t="n"/>
      <c r="E284" s="21" t="n"/>
      <c r="F284" s="21" t="n"/>
      <c r="G284" s="23">
        <f>IF(E284="","",E284-N(F284))</f>
        <v/>
      </c>
      <c r="H284" s="20" t="n"/>
    </row>
    <row r="285">
      <c r="A285" s="18">
        <f>IF(B285="","",ROW()-5)</f>
        <v/>
      </c>
      <c r="B285" s="19" t="n"/>
      <c r="C285" s="20" t="n"/>
      <c r="D285" s="20" t="n"/>
      <c r="E285" s="21" t="n"/>
      <c r="F285" s="21" t="n"/>
      <c r="G285" s="23">
        <f>IF(E285="","",E285-N(F285))</f>
        <v/>
      </c>
      <c r="H285" s="20" t="n"/>
    </row>
    <row r="286">
      <c r="A286" s="18">
        <f>IF(B286="","",ROW()-5)</f>
        <v/>
      </c>
      <c r="B286" s="19" t="n"/>
      <c r="C286" s="20" t="n"/>
      <c r="D286" s="20" t="n"/>
      <c r="E286" s="21" t="n"/>
      <c r="F286" s="21" t="n"/>
      <c r="G286" s="23">
        <f>IF(E286="","",E286-N(F286))</f>
        <v/>
      </c>
      <c r="H286" s="20" t="n"/>
    </row>
    <row r="287">
      <c r="A287" s="18">
        <f>IF(B287="","",ROW()-5)</f>
        <v/>
      </c>
      <c r="B287" s="19" t="n"/>
      <c r="C287" s="20" t="n"/>
      <c r="D287" s="20" t="n"/>
      <c r="E287" s="21" t="n"/>
      <c r="F287" s="21" t="n"/>
      <c r="G287" s="23">
        <f>IF(E287="","",E287-N(F287))</f>
        <v/>
      </c>
      <c r="H287" s="20" t="n"/>
    </row>
    <row r="288">
      <c r="A288" s="18">
        <f>IF(B288="","",ROW()-5)</f>
        <v/>
      </c>
      <c r="B288" s="19" t="n"/>
      <c r="C288" s="20" t="n"/>
      <c r="D288" s="20" t="n"/>
      <c r="E288" s="21" t="n"/>
      <c r="F288" s="21" t="n"/>
      <c r="G288" s="23">
        <f>IF(E288="","",E288-N(F288))</f>
        <v/>
      </c>
      <c r="H288" s="20" t="n"/>
    </row>
    <row r="289">
      <c r="A289" s="18">
        <f>IF(B289="","",ROW()-5)</f>
        <v/>
      </c>
      <c r="B289" s="19" t="n"/>
      <c r="C289" s="20" t="n"/>
      <c r="D289" s="20" t="n"/>
      <c r="E289" s="21" t="n"/>
      <c r="F289" s="21" t="n"/>
      <c r="G289" s="23">
        <f>IF(E289="","",E289-N(F289))</f>
        <v/>
      </c>
      <c r="H289" s="20" t="n"/>
    </row>
    <row r="290">
      <c r="A290" s="18">
        <f>IF(B290="","",ROW()-5)</f>
        <v/>
      </c>
      <c r="B290" s="19" t="n"/>
      <c r="C290" s="20" t="n"/>
      <c r="D290" s="20" t="n"/>
      <c r="E290" s="21" t="n"/>
      <c r="F290" s="21" t="n"/>
      <c r="G290" s="23">
        <f>IF(E290="","",E290-N(F290))</f>
        <v/>
      </c>
      <c r="H290" s="20" t="n"/>
    </row>
    <row r="291">
      <c r="A291" s="18">
        <f>IF(B291="","",ROW()-5)</f>
        <v/>
      </c>
      <c r="B291" s="19" t="n"/>
      <c r="C291" s="20" t="n"/>
      <c r="D291" s="20" t="n"/>
      <c r="E291" s="21" t="n"/>
      <c r="F291" s="21" t="n"/>
      <c r="G291" s="23">
        <f>IF(E291="","",E291-N(F291))</f>
        <v/>
      </c>
      <c r="H291" s="20" t="n"/>
    </row>
    <row r="292">
      <c r="A292" s="18">
        <f>IF(B292="","",ROW()-5)</f>
        <v/>
      </c>
      <c r="B292" s="19" t="n"/>
      <c r="C292" s="20" t="n"/>
      <c r="D292" s="20" t="n"/>
      <c r="E292" s="21" t="n"/>
      <c r="F292" s="21" t="n"/>
      <c r="G292" s="23">
        <f>IF(E292="","",E292-N(F292))</f>
        <v/>
      </c>
      <c r="H292" s="20" t="n"/>
    </row>
    <row r="293">
      <c r="A293" s="18">
        <f>IF(B293="","",ROW()-5)</f>
        <v/>
      </c>
      <c r="B293" s="19" t="n"/>
      <c r="C293" s="20" t="n"/>
      <c r="D293" s="20" t="n"/>
      <c r="E293" s="21" t="n"/>
      <c r="F293" s="21" t="n"/>
      <c r="G293" s="23">
        <f>IF(E293="","",E293-N(F293))</f>
        <v/>
      </c>
      <c r="H293" s="20" t="n"/>
    </row>
    <row r="294">
      <c r="A294" s="18">
        <f>IF(B294="","",ROW()-5)</f>
        <v/>
      </c>
      <c r="B294" s="19" t="n"/>
      <c r="C294" s="20" t="n"/>
      <c r="D294" s="20" t="n"/>
      <c r="E294" s="21" t="n"/>
      <c r="F294" s="21" t="n"/>
      <c r="G294" s="23">
        <f>IF(E294="","",E294-N(F294))</f>
        <v/>
      </c>
      <c r="H294" s="20" t="n"/>
    </row>
    <row r="295">
      <c r="A295" s="18">
        <f>IF(B295="","",ROW()-5)</f>
        <v/>
      </c>
      <c r="B295" s="19" t="n"/>
      <c r="C295" s="20" t="n"/>
      <c r="D295" s="20" t="n"/>
      <c r="E295" s="21" t="n"/>
      <c r="F295" s="21" t="n"/>
      <c r="G295" s="23">
        <f>IF(E295="","",E295-N(F295))</f>
        <v/>
      </c>
      <c r="H295" s="20" t="n"/>
    </row>
    <row r="296">
      <c r="A296" s="18">
        <f>IF(B296="","",ROW()-5)</f>
        <v/>
      </c>
      <c r="B296" s="19" t="n"/>
      <c r="C296" s="20" t="n"/>
      <c r="D296" s="20" t="n"/>
      <c r="E296" s="21" t="n"/>
      <c r="F296" s="21" t="n"/>
      <c r="G296" s="23">
        <f>IF(E296="","",E296-N(F296))</f>
        <v/>
      </c>
      <c r="H296" s="20" t="n"/>
    </row>
    <row r="297">
      <c r="A297" s="18">
        <f>IF(B297="","",ROW()-5)</f>
        <v/>
      </c>
      <c r="B297" s="19" t="n"/>
      <c r="C297" s="20" t="n"/>
      <c r="D297" s="20" t="n"/>
      <c r="E297" s="21" t="n"/>
      <c r="F297" s="21" t="n"/>
      <c r="G297" s="23">
        <f>IF(E297="","",E297-N(F297))</f>
        <v/>
      </c>
      <c r="H297" s="20" t="n"/>
    </row>
    <row r="298">
      <c r="A298" s="18">
        <f>IF(B298="","",ROW()-5)</f>
        <v/>
      </c>
      <c r="B298" s="19" t="n"/>
      <c r="C298" s="20" t="n"/>
      <c r="D298" s="20" t="n"/>
      <c r="E298" s="21" t="n"/>
      <c r="F298" s="21" t="n"/>
      <c r="G298" s="23">
        <f>IF(E298="","",E298-N(F298))</f>
        <v/>
      </c>
      <c r="H298" s="20" t="n"/>
    </row>
    <row r="299">
      <c r="A299" s="18">
        <f>IF(B299="","",ROW()-5)</f>
        <v/>
      </c>
      <c r="B299" s="19" t="n"/>
      <c r="C299" s="20" t="n"/>
      <c r="D299" s="20" t="n"/>
      <c r="E299" s="21" t="n"/>
      <c r="F299" s="21" t="n"/>
      <c r="G299" s="23">
        <f>IF(E299="","",E299-N(F299))</f>
        <v/>
      </c>
      <c r="H299" s="20" t="n"/>
    </row>
    <row r="300">
      <c r="A300" s="18">
        <f>IF(B300="","",ROW()-5)</f>
        <v/>
      </c>
      <c r="B300" s="19" t="n"/>
      <c r="C300" s="20" t="n"/>
      <c r="D300" s="20" t="n"/>
      <c r="E300" s="21" t="n"/>
      <c r="F300" s="21" t="n"/>
      <c r="G300" s="23">
        <f>IF(E300="","",E300-N(F300))</f>
        <v/>
      </c>
      <c r="H300" s="20" t="n"/>
    </row>
    <row r="301">
      <c r="A301" s="18">
        <f>IF(B301="","",ROW()-5)</f>
        <v/>
      </c>
      <c r="B301" s="19" t="n"/>
      <c r="C301" s="20" t="n"/>
      <c r="D301" s="20" t="n"/>
      <c r="E301" s="21" t="n"/>
      <c r="F301" s="21" t="n"/>
      <c r="G301" s="23">
        <f>IF(E301="","",E301-N(F301))</f>
        <v/>
      </c>
      <c r="H301" s="20" t="n"/>
    </row>
    <row r="302">
      <c r="A302" s="18">
        <f>IF(B302="","",ROW()-5)</f>
        <v/>
      </c>
      <c r="B302" s="19" t="n"/>
      <c r="C302" s="20" t="n"/>
      <c r="D302" s="20" t="n"/>
      <c r="E302" s="21" t="n"/>
      <c r="F302" s="21" t="n"/>
      <c r="G302" s="23">
        <f>IF(E302="","",E302-N(F302))</f>
        <v/>
      </c>
      <c r="H302" s="20" t="n"/>
    </row>
    <row r="303">
      <c r="A303" s="18">
        <f>IF(B303="","",ROW()-5)</f>
        <v/>
      </c>
      <c r="B303" s="19" t="n"/>
      <c r="C303" s="20" t="n"/>
      <c r="D303" s="20" t="n"/>
      <c r="E303" s="21" t="n"/>
      <c r="F303" s="21" t="n"/>
      <c r="G303" s="23">
        <f>IF(E303="","",E303-N(F303))</f>
        <v/>
      </c>
      <c r="H303" s="20" t="n"/>
    </row>
    <row r="304">
      <c r="A304" s="18">
        <f>IF(B304="","",ROW()-5)</f>
        <v/>
      </c>
      <c r="B304" s="19" t="n"/>
      <c r="C304" s="20" t="n"/>
      <c r="D304" s="20" t="n"/>
      <c r="E304" s="21" t="n"/>
      <c r="F304" s="21" t="n"/>
      <c r="G304" s="23">
        <f>IF(E304="","",E304-N(F304))</f>
        <v/>
      </c>
      <c r="H304" s="20" t="n"/>
    </row>
    <row r="305">
      <c r="A305" s="18">
        <f>IF(B305="","",ROW()-5)</f>
        <v/>
      </c>
      <c r="B305" s="19" t="n"/>
      <c r="C305" s="20" t="n"/>
      <c r="D305" s="20" t="n"/>
      <c r="E305" s="21" t="n"/>
      <c r="F305" s="21" t="n"/>
      <c r="G305" s="23">
        <f>IF(E305="","",E305-N(F305))</f>
        <v/>
      </c>
      <c r="H305"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0" customWidth="1" min="1" max="1"/>
  </cols>
  <sheetData>
    <row r="1">
      <c r="A1" s="24" t="inlineStr">
        <is>
          <t>Kategorien</t>
        </is>
      </c>
      <c r="C1" s="24" t="inlineStr">
        <is>
          <t>Art</t>
        </is>
      </c>
      <c r="E1" s="24" t="inlineStr">
        <is>
          <t>USt-Satz</t>
        </is>
      </c>
    </row>
    <row r="2">
      <c r="A2" t="inlineStr">
        <is>
          <t>Erlöse (Waren/Leistungen)</t>
        </is>
      </c>
      <c r="C2" t="inlineStr">
        <is>
          <t>Einnahme</t>
        </is>
      </c>
      <c r="E2" s="25" t="n">
        <v>0.2</v>
      </c>
    </row>
    <row r="3">
      <c r="A3" t="inlineStr">
        <is>
          <t>Sonstige Betriebseinnahmen (z. B. Eigenverbrauch, netto)</t>
        </is>
      </c>
      <c r="C3" t="inlineStr">
        <is>
          <t>Ausgabe</t>
        </is>
      </c>
      <c r="E3" s="25" t="n">
        <v>0.13</v>
      </c>
    </row>
    <row r="4">
      <c r="A4" t="inlineStr">
        <is>
          <t>Wareneinkauf / Material</t>
        </is>
      </c>
      <c r="E4" s="25" t="n">
        <v>0.1</v>
      </c>
    </row>
    <row r="5">
      <c r="A5" t="inlineStr">
        <is>
          <t>Fremdleistungen</t>
        </is>
      </c>
      <c r="E5" s="25" t="n">
        <v>0.049</v>
      </c>
    </row>
    <row r="6">
      <c r="A6" t="inlineStr">
        <is>
          <t>Personalaufwand</t>
        </is>
      </c>
      <c r="E6" s="25" t="n">
        <v>0</v>
      </c>
    </row>
    <row r="7">
      <c r="A7" t="inlineStr">
        <is>
          <t>Miete &amp; Betriebskosten</t>
        </is>
      </c>
    </row>
    <row r="8">
      <c r="A8" t="inlineStr">
        <is>
          <t>Büro, Software &amp; Kommunikation</t>
        </is>
      </c>
    </row>
    <row r="9">
      <c r="A9" t="inlineStr">
        <is>
          <t>Fahrzeug &amp; Reisekosten</t>
        </is>
      </c>
    </row>
    <row r="10">
      <c r="A10" t="inlineStr">
        <is>
          <t>Versicherungen &amp; Gebühren</t>
        </is>
      </c>
    </row>
    <row r="11">
      <c r="A11" t="inlineStr">
        <is>
          <t>Beratung &amp; Buchhaltung</t>
        </is>
      </c>
    </row>
    <row r="12">
      <c r="A12" t="inlineStr">
        <is>
          <t>Werbung &amp; Marketing</t>
        </is>
      </c>
    </row>
    <row r="13">
      <c r="A13" t="inlineStr">
        <is>
          <t>Geringwertiges Wirtschaftsgut (bis 1.000 € netto)</t>
        </is>
      </c>
    </row>
    <row r="14">
      <c r="A14" t="inlineStr">
        <is>
          <t>Sonstige Betriebsausgaben</t>
        </is>
      </c>
    </row>
    <row r="15">
      <c r="A15" t="inlineStr">
        <is>
          <t>Anlagenkauf (Abschreibung über Anlagenverzeichnis)</t>
        </is>
      </c>
    </row>
    <row r="16">
      <c r="A16" t="inlineStr">
        <is>
          <t>USt-Zahllast/-Gutschrift (nicht ergebniswirksam)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Steuerpedia</dc:creator>
  <dc:title xmlns:dc="http://purl.org/dc/elements/1.1/">Einnahmen-Ausgaben-Rechnung Vorlage 2026</dc:title>
  <dcterms:created xmlns:dcterms="http://purl.org/dc/terms/" xmlns:xsi="http://www.w3.org/2001/XMLSchema-instance" xsi:type="dcterms:W3CDTF">2026-09-29T23:11:18Z</dcterms:created>
  <dcterms:modified xmlns:dcterms="http://purl.org/dc/terms/" xmlns:xsi="http://www.w3.org/2001/XMLSchema-instance" xsi:type="dcterms:W3CDTF">2026-09-29T23:11:18Z</dcterms:modified>
</cp:coreProperties>
</file>